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heets/sheet1.xml" ContentType="application/vnd.openxmlformats-officedocument.spreadsheetml.chart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tables/table1.xml" ContentType="application/vnd.openxmlformats-officedocument.spreadsheetml.table+xml"/>
  <Override PartName="/xl/drawings/drawing7.xml" ContentType="application/vnd.openxmlformats-officedocument.drawing+xml"/>
  <Override PartName="/xl/tables/table2.xml" ContentType="application/vnd.openxmlformats-officedocument.spreadsheetml.table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tables/table3.xml" ContentType="application/vnd.openxmlformats-officedocument.spreadsheetml.tab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filterPrivacy="1" codeName="ThisWorkbook"/>
  <xr:revisionPtr revIDLastSave="0" documentId="13_ncr:1_{698F92AD-B998-4CE9-9F4F-78DB3C6050A8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Welkom!" sheetId="1" r:id="rId1"/>
    <sheet name="Hotkeys" sheetId="5" r:id="rId2"/>
    <sheet name="Opdr 1. Budgetteren" sheetId="8" r:id="rId3"/>
    <sheet name="Uitwerk. (2)" sheetId="12" r:id="rId4"/>
    <sheet name="Opdr 3. Cijfers" sheetId="14" r:id="rId5"/>
    <sheet name="Uitwerk. (3)" sheetId="15" r:id="rId6"/>
    <sheet name="Opdr 4. Grafieken" sheetId="16" r:id="rId7"/>
    <sheet name="Chart" sheetId="17" r:id="rId8"/>
    <sheet name="Opdr 6. Data valideren" sheetId="24" r:id="rId9"/>
    <sheet name="Opdr 7. Sorteren (leeg)" sheetId="31" r:id="rId10"/>
    <sheet name="Opdr 7. Sorteren" sheetId="19" r:id="rId11"/>
    <sheet name="Opdr 8. Subtotaal" sheetId="20" r:id="rId12"/>
    <sheet name="Opdr 9. DSUM" sheetId="22" r:id="rId13"/>
    <sheet name="Uitwerk. (4)" sheetId="23" r:id="rId14"/>
    <sheet name="Opdr 10. Draaitabel" sheetId="25" r:id="rId15"/>
    <sheet name="Opdr 11. Draaitabel" sheetId="26" r:id="rId16"/>
    <sheet name="E-Opdr 12. Broodjes" sheetId="28" r:id="rId17"/>
    <sheet name="Cellen beveiligen" sheetId="30" r:id="rId18"/>
  </sheets>
  <definedNames>
    <definedName name="_xlnm._FilterDatabase" localSheetId="17" hidden="1">'Cellen beveiligen'!$A$5:$M$5</definedName>
    <definedName name="_xlnm._FilterDatabase" localSheetId="16" hidden="1">'E-Opdr 12. Broodjes'!$A$5:$M$5</definedName>
    <definedName name="_xlnm._FilterDatabase" localSheetId="15" hidden="1">'Opdr 11. Draaitabel'!$A$1:$D$1</definedName>
    <definedName name="_xlnm._FilterDatabase" localSheetId="11" hidden="1">'Opdr 8. Subtotaal'!$A$1:$E$1</definedName>
    <definedName name="_xlnm._FilterDatabase" localSheetId="3" hidden="1">'Uitwerk. (2)'!$A$1:$D$1</definedName>
    <definedName name="_xlnm._FilterDatabase" localSheetId="5" hidden="1">'Uitwerk. (3)'!$A$1:$C$1</definedName>
    <definedName name="_xlnm._FilterDatabase" localSheetId="13" hidden="1">'Uitwerk. (4)'!$A$1:$D$1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6" i="30" l="1"/>
  <c r="K6" i="28"/>
  <c r="F448" i="25" l="1"/>
  <c r="F447" i="25"/>
  <c r="F446" i="25"/>
  <c r="F445" i="25"/>
  <c r="F444" i="25"/>
  <c r="F443" i="25"/>
  <c r="F442" i="25"/>
  <c r="F441" i="25"/>
  <c r="F436" i="25"/>
  <c r="F435" i="25"/>
  <c r="F434" i="25"/>
  <c r="F433" i="25"/>
  <c r="F432" i="25"/>
  <c r="F431" i="25"/>
  <c r="F430" i="25"/>
  <c r="F429" i="25"/>
  <c r="F428" i="25"/>
  <c r="F427" i="25"/>
  <c r="F426" i="25"/>
  <c r="F425" i="25"/>
  <c r="F424" i="25"/>
  <c r="F423" i="25"/>
  <c r="F422" i="25"/>
  <c r="F421" i="25"/>
  <c r="F420" i="25"/>
  <c r="F419" i="25"/>
  <c r="F414" i="25"/>
  <c r="F412" i="25"/>
  <c r="F410" i="25"/>
  <c r="F409" i="25"/>
  <c r="F408" i="25"/>
  <c r="F407" i="25"/>
  <c r="F406" i="25"/>
  <c r="F405" i="25"/>
  <c r="F404" i="25"/>
  <c r="F403" i="25"/>
  <c r="F402" i="25"/>
  <c r="F401" i="25"/>
  <c r="F392" i="25"/>
  <c r="F391" i="25"/>
  <c r="F390" i="25"/>
  <c r="F389" i="25"/>
  <c r="F388" i="25"/>
  <c r="F387" i="25"/>
  <c r="F386" i="25"/>
  <c r="F385" i="25"/>
  <c r="F384" i="25"/>
  <c r="F383" i="25"/>
  <c r="F382" i="25"/>
  <c r="F381" i="25"/>
  <c r="F362" i="25"/>
  <c r="F361" i="25"/>
  <c r="F360" i="25"/>
  <c r="F359" i="25"/>
  <c r="F358" i="25"/>
  <c r="F357" i="25"/>
  <c r="F356" i="25"/>
  <c r="F355" i="25"/>
  <c r="F354" i="25"/>
  <c r="F353" i="25"/>
  <c r="F352" i="25"/>
  <c r="F351" i="25"/>
  <c r="F342" i="25"/>
  <c r="F341" i="25"/>
  <c r="F340" i="25"/>
  <c r="F339" i="25"/>
  <c r="F338" i="25"/>
  <c r="F337" i="25"/>
  <c r="F336" i="25"/>
  <c r="F335" i="25"/>
  <c r="F334" i="25"/>
  <c r="F333" i="25"/>
  <c r="F332" i="25"/>
  <c r="F331" i="25"/>
  <c r="F322" i="25"/>
  <c r="F321" i="25"/>
  <c r="F320" i="25"/>
  <c r="F319" i="25"/>
  <c r="F318" i="25"/>
  <c r="F317" i="25"/>
  <c r="F316" i="25"/>
  <c r="F315" i="25"/>
  <c r="F314" i="25"/>
  <c r="F312" i="25"/>
  <c r="F306" i="25"/>
  <c r="F305" i="25"/>
  <c r="F304" i="25"/>
  <c r="F303" i="25"/>
  <c r="F302" i="25"/>
  <c r="F301" i="25"/>
  <c r="F300" i="25"/>
  <c r="F299" i="25"/>
  <c r="F298" i="25"/>
  <c r="F297" i="25"/>
  <c r="F296" i="25"/>
  <c r="F295" i="25"/>
  <c r="F294" i="25"/>
  <c r="F293" i="25"/>
  <c r="F288" i="25"/>
  <c r="F287" i="25"/>
  <c r="F286" i="25"/>
  <c r="F285" i="25"/>
  <c r="F284" i="25"/>
  <c r="F283" i="25"/>
  <c r="F282" i="25"/>
  <c r="F281" i="25"/>
  <c r="F280" i="25"/>
  <c r="F279" i="25"/>
  <c r="F278" i="25"/>
  <c r="F277" i="25"/>
  <c r="F276" i="25"/>
  <c r="F275" i="25"/>
  <c r="F274" i="25"/>
  <c r="F273" i="25"/>
  <c r="F272" i="25"/>
  <c r="F271" i="25"/>
  <c r="F266" i="25"/>
  <c r="F264" i="25"/>
  <c r="F262" i="25"/>
  <c r="F261" i="25"/>
  <c r="F260" i="25"/>
  <c r="F259" i="25"/>
  <c r="F258" i="25"/>
  <c r="F257" i="25"/>
  <c r="F256" i="25"/>
  <c r="F255" i="25"/>
  <c r="F254" i="25"/>
  <c r="F253" i="25"/>
  <c r="F244" i="25"/>
  <c r="F243" i="25"/>
  <c r="F242" i="25"/>
  <c r="F241" i="25"/>
  <c r="F240" i="25"/>
  <c r="F239" i="25"/>
  <c r="F238" i="25"/>
  <c r="F237" i="25"/>
  <c r="F236" i="25"/>
  <c r="F235" i="25"/>
  <c r="F234" i="25"/>
  <c r="F233" i="25"/>
  <c r="F214" i="25"/>
  <c r="F213" i="25"/>
  <c r="F212" i="25"/>
  <c r="F211" i="25"/>
  <c r="F210" i="25"/>
  <c r="F209" i="25"/>
  <c r="F208" i="25"/>
  <c r="F207" i="25"/>
  <c r="F206" i="25"/>
  <c r="F205" i="25"/>
  <c r="F204" i="25"/>
  <c r="F203" i="25"/>
  <c r="F194" i="25"/>
  <c r="F193" i="25"/>
  <c r="F192" i="25"/>
  <c r="F191" i="25"/>
  <c r="F190" i="25"/>
  <c r="F189" i="25"/>
  <c r="F188" i="25"/>
  <c r="F187" i="25"/>
  <c r="F186" i="25"/>
  <c r="F185" i="25"/>
  <c r="F184" i="25"/>
  <c r="F183" i="25"/>
  <c r="F174" i="25"/>
  <c r="F173" i="25"/>
  <c r="F172" i="25"/>
  <c r="F171" i="25"/>
  <c r="F170" i="25"/>
  <c r="F169" i="25"/>
  <c r="F168" i="25"/>
  <c r="F167" i="25"/>
  <c r="F166" i="25"/>
  <c r="F164" i="25"/>
  <c r="F158" i="25"/>
  <c r="F157" i="25"/>
  <c r="F156" i="25"/>
  <c r="F155" i="25"/>
  <c r="F154" i="25"/>
  <c r="F153" i="25"/>
  <c r="F152" i="25"/>
  <c r="F151" i="25"/>
  <c r="F150" i="25"/>
  <c r="F149" i="25"/>
  <c r="F148" i="25"/>
  <c r="F147" i="25"/>
  <c r="F146" i="25"/>
  <c r="F145" i="25"/>
  <c r="F140" i="25"/>
  <c r="F139" i="25"/>
  <c r="F138" i="25"/>
  <c r="F137" i="25"/>
  <c r="F136" i="25"/>
  <c r="F135" i="25"/>
  <c r="F134" i="25"/>
  <c r="F133" i="25"/>
  <c r="F132" i="25"/>
  <c r="F131" i="25"/>
  <c r="F130" i="25"/>
  <c r="F129" i="25"/>
  <c r="F128" i="25"/>
  <c r="F127" i="25"/>
  <c r="F126" i="25"/>
  <c r="F125" i="25"/>
  <c r="F124" i="25"/>
  <c r="F123" i="25"/>
  <c r="F118" i="25"/>
  <c r="F116" i="25"/>
  <c r="F114" i="25"/>
  <c r="F113" i="25"/>
  <c r="F112" i="25"/>
  <c r="F111" i="25"/>
  <c r="F110" i="25"/>
  <c r="F109" i="25"/>
  <c r="F108" i="25"/>
  <c r="F107" i="25"/>
  <c r="F106" i="25"/>
  <c r="F105" i="25"/>
  <c r="F96" i="25"/>
  <c r="F95" i="25"/>
  <c r="F94" i="25"/>
  <c r="F93" i="25"/>
  <c r="F92" i="25"/>
  <c r="F91" i="25"/>
  <c r="F90" i="25"/>
  <c r="F89" i="25"/>
  <c r="F88" i="25"/>
  <c r="F87" i="25"/>
  <c r="F86" i="25"/>
  <c r="F85" i="25"/>
  <c r="F66" i="25"/>
  <c r="F65" i="25"/>
  <c r="F64" i="25"/>
  <c r="F63" i="25"/>
  <c r="F62" i="25"/>
  <c r="F61" i="25"/>
  <c r="F60" i="25"/>
  <c r="F59" i="25"/>
  <c r="F58" i="25"/>
  <c r="F57" i="25"/>
  <c r="F56" i="25"/>
  <c r="F55" i="25"/>
  <c r="F46" i="25"/>
  <c r="F45" i="25"/>
  <c r="F44" i="25"/>
  <c r="F43" i="25"/>
  <c r="F42" i="25"/>
  <c r="F41" i="25"/>
  <c r="F40" i="25"/>
  <c r="F39" i="25"/>
  <c r="F38" i="25"/>
  <c r="F37" i="25"/>
  <c r="F36" i="25"/>
  <c r="F35" i="25"/>
  <c r="F26" i="25"/>
  <c r="F25" i="25"/>
  <c r="F24" i="25"/>
  <c r="F23" i="25"/>
  <c r="F22" i="25"/>
  <c r="F21" i="25"/>
  <c r="F20" i="25"/>
  <c r="F19" i="25"/>
  <c r="F18" i="25"/>
  <c r="F16" i="25"/>
  <c r="F10" i="25"/>
  <c r="F9" i="25"/>
  <c r="F8" i="25"/>
  <c r="F7" i="25"/>
  <c r="F6" i="25"/>
  <c r="F5" i="25"/>
  <c r="G17" i="23"/>
  <c r="G11" i="23"/>
  <c r="G14" i="23"/>
  <c r="F59" i="22"/>
  <c r="F58" i="22"/>
  <c r="F57" i="22"/>
  <c r="F56" i="22"/>
  <c r="F55" i="22"/>
  <c r="F54" i="22"/>
  <c r="F53" i="22"/>
  <c r="F52" i="22"/>
  <c r="F51" i="22"/>
  <c r="F50" i="22"/>
  <c r="F49" i="22"/>
  <c r="F48" i="22"/>
  <c r="F47" i="22"/>
  <c r="F46" i="22"/>
  <c r="F45" i="22"/>
  <c r="F44" i="22"/>
  <c r="F43" i="22"/>
  <c r="F42" i="22"/>
  <c r="F41" i="22"/>
  <c r="F40" i="22"/>
  <c r="F39" i="22"/>
  <c r="F38" i="22"/>
  <c r="F37" i="22"/>
  <c r="F36" i="22"/>
  <c r="F35" i="22"/>
  <c r="F34" i="22"/>
  <c r="F33" i="22"/>
  <c r="F32" i="22"/>
  <c r="F31" i="22"/>
  <c r="F30" i="22"/>
  <c r="F29" i="22"/>
  <c r="F28" i="22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F14" i="22"/>
  <c r="F13" i="22"/>
  <c r="F12" i="22"/>
  <c r="F11" i="22"/>
  <c r="F10" i="22"/>
  <c r="F9" i="22"/>
  <c r="F8" i="22"/>
  <c r="F7" i="22"/>
  <c r="F6" i="22"/>
  <c r="F5" i="22"/>
  <c r="F4" i="22"/>
  <c r="F3" i="22"/>
  <c r="F2" i="22"/>
  <c r="E43" i="20"/>
  <c r="E42" i="20"/>
  <c r="E41" i="20"/>
  <c r="E40" i="20"/>
  <c r="E39" i="20"/>
  <c r="E38" i="20"/>
  <c r="E37" i="20"/>
  <c r="E36" i="20"/>
  <c r="E35" i="20"/>
  <c r="E34" i="20"/>
  <c r="E33" i="20"/>
  <c r="E32" i="20"/>
  <c r="E31" i="20"/>
  <c r="E30" i="20"/>
  <c r="E29" i="20"/>
  <c r="E28" i="20"/>
  <c r="E27" i="20"/>
  <c r="E26" i="20"/>
  <c r="E25" i="20"/>
  <c r="E24" i="20"/>
  <c r="E23" i="20"/>
  <c r="E22" i="20"/>
  <c r="E21" i="20"/>
  <c r="E20" i="20"/>
  <c r="E19" i="20"/>
  <c r="E18" i="20"/>
  <c r="E17" i="20"/>
  <c r="E16" i="20"/>
  <c r="E15" i="20"/>
  <c r="E14" i="20"/>
  <c r="E13" i="20"/>
  <c r="E12" i="20"/>
  <c r="E11" i="20"/>
  <c r="E10" i="20"/>
  <c r="E9" i="20"/>
  <c r="E8" i="20"/>
  <c r="E7" i="20"/>
  <c r="E6" i="20"/>
  <c r="E5" i="20"/>
  <c r="E4" i="20"/>
  <c r="E3" i="20"/>
  <c r="E2" i="20"/>
  <c r="D10" i="16" l="1"/>
  <c r="C10" i="16"/>
  <c r="B10" i="16"/>
  <c r="D8" i="16"/>
  <c r="C8" i="16"/>
  <c r="B8" i="16"/>
  <c r="J7" i="16"/>
  <c r="I7" i="16"/>
  <c r="H7" i="16"/>
  <c r="G7" i="16"/>
  <c r="E7" i="16"/>
  <c r="J6" i="16"/>
  <c r="I6" i="16"/>
  <c r="H6" i="16"/>
  <c r="G6" i="16"/>
  <c r="E6" i="16"/>
  <c r="J5" i="16"/>
  <c r="I5" i="16"/>
  <c r="H5" i="16"/>
  <c r="G5" i="16"/>
  <c r="E5" i="16"/>
  <c r="J4" i="16"/>
  <c r="I4" i="16"/>
  <c r="H4" i="16"/>
  <c r="G4" i="16"/>
  <c r="E4" i="16"/>
  <c r="B11" i="15"/>
  <c r="B10" i="15"/>
  <c r="C8" i="8"/>
  <c r="D8" i="8"/>
  <c r="B8" i="8"/>
  <c r="D10" i="8"/>
  <c r="C10" i="8"/>
  <c r="B10" i="8"/>
  <c r="J5" i="8"/>
  <c r="J6" i="8"/>
  <c r="J7" i="8"/>
  <c r="J4" i="8"/>
  <c r="I5" i="8"/>
  <c r="I6" i="8"/>
  <c r="I7" i="8"/>
  <c r="I4" i="8"/>
  <c r="H7" i="8"/>
  <c r="H6" i="8"/>
  <c r="H5" i="8"/>
  <c r="H4" i="8"/>
  <c r="G5" i="8"/>
  <c r="G6" i="8"/>
  <c r="G7" i="8"/>
  <c r="G4" i="8"/>
  <c r="E8" i="16" l="1"/>
  <c r="H8" i="16"/>
  <c r="F8" i="16"/>
  <c r="F5" i="16"/>
  <c r="F7" i="16"/>
  <c r="I8" i="16"/>
  <c r="F6" i="16"/>
  <c r="F4" i="16"/>
  <c r="J8" i="16"/>
  <c r="G8" i="16"/>
  <c r="E7" i="8"/>
  <c r="E6" i="8"/>
  <c r="E5" i="8"/>
  <c r="E4" i="8"/>
  <c r="E8" i="8" l="1"/>
  <c r="J8" i="8"/>
  <c r="H8" i="8"/>
  <c r="G8" i="8"/>
  <c r="I8" i="8"/>
  <c r="F4" i="8" l="1"/>
  <c r="F8" i="8"/>
  <c r="F5" i="8"/>
  <c r="F7" i="8"/>
  <c r="F6" i="8"/>
</calcChain>
</file>

<file path=xl/sharedStrings.xml><?xml version="1.0" encoding="utf-8"?>
<sst xmlns="http://schemas.openxmlformats.org/spreadsheetml/2006/main" count="3346" uniqueCount="825">
  <si>
    <t>Welkom bij de Microsoft Excel cursus voor beginners!</t>
  </si>
  <si>
    <t>OZHW Academie</t>
  </si>
  <si>
    <t>16:00-18:00</t>
  </si>
  <si>
    <t>Datum:</t>
  </si>
  <si>
    <t>7 oktober 2019</t>
  </si>
  <si>
    <t>Tijdstip:</t>
  </si>
  <si>
    <t>Cursusleider:</t>
  </si>
  <si>
    <t>Robert Mol</t>
  </si>
  <si>
    <t>E-mail adres:</t>
  </si>
  <si>
    <t>Robert.Mol@ozhw.nl</t>
  </si>
  <si>
    <t>Agenda van vandaag:</t>
  </si>
  <si>
    <t>1.</t>
  </si>
  <si>
    <t>Welkom, agenda en aanwezigheid</t>
  </si>
  <si>
    <t>2.</t>
  </si>
  <si>
    <t>3.</t>
  </si>
  <si>
    <t>4.</t>
  </si>
  <si>
    <t>5.</t>
  </si>
  <si>
    <t>Voorstellen: Wie ben ik? Wie zijn jullie? + Wensen</t>
  </si>
  <si>
    <t>Sneltoetsen ("Hotkeys") die veel worden gebruikt:</t>
  </si>
  <si>
    <t>CTRL+C</t>
  </si>
  <si>
    <t>Kopiëren</t>
  </si>
  <si>
    <t>CTRL+V</t>
  </si>
  <si>
    <t>Plakken</t>
  </si>
  <si>
    <t>CTRL+Z</t>
  </si>
  <si>
    <t>Ongedaan maken</t>
  </si>
  <si>
    <t>CTRL+Y</t>
  </si>
  <si>
    <t>Weer terug zetten</t>
  </si>
  <si>
    <t>CTRL+S</t>
  </si>
  <si>
    <t>Opslaan</t>
  </si>
  <si>
    <t>Delete</t>
  </si>
  <si>
    <t>Verwijderen een cel</t>
  </si>
  <si>
    <t>CTRL+F</t>
  </si>
  <si>
    <t>Zoeken</t>
  </si>
  <si>
    <t>CTRL+B</t>
  </si>
  <si>
    <t>Vetgedrukt</t>
  </si>
  <si>
    <t>CTRL+I</t>
  </si>
  <si>
    <t>Cursief maken</t>
  </si>
  <si>
    <t>CTRL+1</t>
  </si>
  <si>
    <t>Cell format (bepaal de inhoud)</t>
  </si>
  <si>
    <t>CTRL+5</t>
  </si>
  <si>
    <t>Doorhalen</t>
  </si>
  <si>
    <t>CTRL+A</t>
  </si>
  <si>
    <t>Alles selecteren</t>
  </si>
  <si>
    <t>Totaal</t>
  </si>
  <si>
    <t>Mijn maandelijks budget</t>
  </si>
  <si>
    <t>Januari</t>
  </si>
  <si>
    <t>Uitgaven</t>
  </si>
  <si>
    <t>Februari</t>
  </si>
  <si>
    <t>Maart</t>
  </si>
  <si>
    <t>Huur/hypotheek</t>
  </si>
  <si>
    <t>Telefoon</t>
  </si>
  <si>
    <t>Boodschappen</t>
  </si>
  <si>
    <t>Uitgaan</t>
  </si>
  <si>
    <t>MIN</t>
  </si>
  <si>
    <t>MAX</t>
  </si>
  <si>
    <t>GEM</t>
  </si>
  <si>
    <t>%</t>
  </si>
  <si>
    <t>Gemiddelde</t>
  </si>
  <si>
    <t>Mediaan</t>
  </si>
  <si>
    <t>MED</t>
  </si>
  <si>
    <t>Hoeveel rekeningen?</t>
  </si>
  <si>
    <t>Hoeveel aan vaste lasten?</t>
  </si>
  <si>
    <t>Hoe vaak boodschappen?</t>
  </si>
  <si>
    <t>Gemiddelde boodschappen?</t>
  </si>
  <si>
    <t>Datum</t>
  </si>
  <si>
    <t>Bedrag</t>
  </si>
  <si>
    <t>Categorie</t>
  </si>
  <si>
    <t>Waar?</t>
  </si>
  <si>
    <t>Albert Heijn</t>
  </si>
  <si>
    <t>Vodafone</t>
  </si>
  <si>
    <t>Tanken</t>
  </si>
  <si>
    <t>BP</t>
  </si>
  <si>
    <t>Overig</t>
  </si>
  <si>
    <t>Bol.com</t>
  </si>
  <si>
    <t>Oasen</t>
  </si>
  <si>
    <t>Aegon</t>
  </si>
  <si>
    <t>Shell</t>
  </si>
  <si>
    <t>Jumbo</t>
  </si>
  <si>
    <t>Eneco</t>
  </si>
  <si>
    <t>Dirk</t>
  </si>
  <si>
    <t>Aldi</t>
  </si>
  <si>
    <t>Vaste lasten</t>
  </si>
  <si>
    <t>ALT+ =</t>
  </si>
  <si>
    <t>Auto Som</t>
  </si>
  <si>
    <t>CTRL+X</t>
  </si>
  <si>
    <t>Knippen</t>
  </si>
  <si>
    <t>CTRL SHIFT +</t>
  </si>
  <si>
    <t>Invoegen nieuwe kolom/rij</t>
  </si>
  <si>
    <t>CTRL -</t>
  </si>
  <si>
    <t>Verwijderen nieuwe kolom/rij</t>
  </si>
  <si>
    <t>"Verbergen" en weer "Zichtbaar maken</t>
  </si>
  <si>
    <t>Naam leerling:</t>
  </si>
  <si>
    <t>Klas:</t>
  </si>
  <si>
    <t>Cijfer SO1:</t>
  </si>
  <si>
    <t>Max</t>
  </si>
  <si>
    <t>Bart</t>
  </si>
  <si>
    <t>Jan</t>
  </si>
  <si>
    <t>Kees</t>
  </si>
  <si>
    <t>Petra</t>
  </si>
  <si>
    <t>Mara</t>
  </si>
  <si>
    <t>1A</t>
  </si>
  <si>
    <t>1D</t>
  </si>
  <si>
    <t>1E</t>
  </si>
  <si>
    <t>1B</t>
  </si>
  <si>
    <t>Zenz</t>
  </si>
  <si>
    <t>Ans</t>
  </si>
  <si>
    <t>Gemiddelde:</t>
  </si>
  <si>
    <t>Mediaan:</t>
  </si>
  <si>
    <t>Voorwaardelijke opmaak</t>
  </si>
  <si>
    <t>Smart art, ook in Word (!)</t>
  </si>
  <si>
    <t>A picture is worth more than a thousand words.</t>
  </si>
  <si>
    <t>Emp ID</t>
  </si>
  <si>
    <t>Last Name</t>
  </si>
  <si>
    <t>First Name</t>
  </si>
  <si>
    <t>Dept</t>
  </si>
  <si>
    <t>E-mail</t>
  </si>
  <si>
    <t>Phone Ext</t>
  </si>
  <si>
    <t>Location</t>
  </si>
  <si>
    <t>Hire Date</t>
  </si>
  <si>
    <t>Al-Sabah</t>
  </si>
  <si>
    <t>Daoud</t>
  </si>
  <si>
    <t>HR</t>
  </si>
  <si>
    <t>daouda</t>
  </si>
  <si>
    <t>Building 3</t>
  </si>
  <si>
    <t>Alstain</t>
  </si>
  <si>
    <t>Isolde</t>
  </si>
  <si>
    <t>isoldea</t>
  </si>
  <si>
    <t>Atherly</t>
  </si>
  <si>
    <t>Katherine</t>
  </si>
  <si>
    <t>kathya</t>
  </si>
  <si>
    <t>Atherton</t>
  </si>
  <si>
    <t>Katie</t>
  </si>
  <si>
    <t>katiea</t>
  </si>
  <si>
    <t>Bankler</t>
  </si>
  <si>
    <t>Rowena</t>
  </si>
  <si>
    <t>SA</t>
  </si>
  <si>
    <t>rowenab</t>
  </si>
  <si>
    <t>Barton</t>
  </si>
  <si>
    <t>Eileen</t>
  </si>
  <si>
    <t>AT</t>
  </si>
  <si>
    <t>eileenb</t>
  </si>
  <si>
    <t>Building 1</t>
  </si>
  <si>
    <t>Bell</t>
  </si>
  <si>
    <t>Tom</t>
  </si>
  <si>
    <t>AC</t>
  </si>
  <si>
    <t>tomb</t>
  </si>
  <si>
    <t>Building 2</t>
  </si>
  <si>
    <t>Bellwood</t>
  </si>
  <si>
    <t>Frank</t>
  </si>
  <si>
    <t>MK</t>
  </si>
  <si>
    <t>frankb</t>
  </si>
  <si>
    <t>Berwick</t>
  </si>
  <si>
    <t>Elaine</t>
  </si>
  <si>
    <t>eberwick</t>
  </si>
  <si>
    <t>Sam</t>
  </si>
  <si>
    <t>samb</t>
  </si>
  <si>
    <t>Boughton</t>
  </si>
  <si>
    <t>AD</t>
  </si>
  <si>
    <t>fboughton</t>
  </si>
  <si>
    <t>Brwyne</t>
  </si>
  <si>
    <t>Melia</t>
  </si>
  <si>
    <t>meliab</t>
  </si>
  <si>
    <t>Chang</t>
  </si>
  <si>
    <t>Jessica</t>
  </si>
  <si>
    <t>MF</t>
  </si>
  <si>
    <t>jessc</t>
  </si>
  <si>
    <t>Cooper</t>
  </si>
  <si>
    <t>Linda</t>
  </si>
  <si>
    <t>lindac</t>
  </si>
  <si>
    <t>Cortlandt</t>
  </si>
  <si>
    <t>Charles</t>
  </si>
  <si>
    <t>charlesc</t>
  </si>
  <si>
    <t>Corwick</t>
  </si>
  <si>
    <t>Judy</t>
  </si>
  <si>
    <t>judyc</t>
  </si>
  <si>
    <t>Rob</t>
  </si>
  <si>
    <t>robertc</t>
  </si>
  <si>
    <t>Cronwith</t>
  </si>
  <si>
    <t>Brent</t>
  </si>
  <si>
    <t>brentc</t>
  </si>
  <si>
    <t>Dixon-Waite</t>
  </si>
  <si>
    <t>Sherrie</t>
  </si>
  <si>
    <t>sherried</t>
  </si>
  <si>
    <t>Fontaine</t>
  </si>
  <si>
    <t>Jean</t>
  </si>
  <si>
    <t>jeanf</t>
  </si>
  <si>
    <t>Franklin</t>
  </si>
  <si>
    <t>Larry</t>
  </si>
  <si>
    <t>larryf</t>
  </si>
  <si>
    <t>Gonzales</t>
  </si>
  <si>
    <t>Joe</t>
  </si>
  <si>
    <t>joeg</t>
  </si>
  <si>
    <t>Hapsbuch</t>
  </si>
  <si>
    <t>Kendrick</t>
  </si>
  <si>
    <t>kendrickh</t>
  </si>
  <si>
    <t>Henders</t>
  </si>
  <si>
    <t>Mark</t>
  </si>
  <si>
    <t>markh</t>
  </si>
  <si>
    <t>Kane</t>
  </si>
  <si>
    <t>Sheryl</t>
  </si>
  <si>
    <t>sherylk</t>
  </si>
  <si>
    <t>Kegler</t>
  </si>
  <si>
    <t>Pam</t>
  </si>
  <si>
    <t>pamk</t>
  </si>
  <si>
    <t>Kellerman</t>
  </si>
  <si>
    <t>Tommie</t>
  </si>
  <si>
    <t>tomk</t>
  </si>
  <si>
    <t>Kourios</t>
  </si>
  <si>
    <t>Theo</t>
  </si>
  <si>
    <t>theok</t>
  </si>
  <si>
    <t>Lampstone</t>
  </si>
  <si>
    <t>Pete</t>
  </si>
  <si>
    <t>petel</t>
  </si>
  <si>
    <t>MacDonald</t>
  </si>
  <si>
    <t>Bronwyn</t>
  </si>
  <si>
    <t>bronm</t>
  </si>
  <si>
    <t>Miller</t>
  </si>
  <si>
    <t>Janet</t>
  </si>
  <si>
    <t>janetm</t>
  </si>
  <si>
    <t>Mivelli</t>
  </si>
  <si>
    <t>Maria</t>
  </si>
  <si>
    <t>mariam</t>
  </si>
  <si>
    <t>Morton</t>
  </si>
  <si>
    <t>Norman</t>
  </si>
  <si>
    <t>normanm</t>
  </si>
  <si>
    <t>Mueller</t>
  </si>
  <si>
    <t>Ursula</t>
  </si>
  <si>
    <t>ursulam</t>
  </si>
  <si>
    <t>Sammler</t>
  </si>
  <si>
    <t>marks</t>
  </si>
  <si>
    <t>Sampson</t>
  </si>
  <si>
    <t>Carla</t>
  </si>
  <si>
    <t>carlas</t>
  </si>
  <si>
    <t>Scote</t>
  </si>
  <si>
    <t>Gail</t>
  </si>
  <si>
    <t>gails</t>
  </si>
  <si>
    <t>Simpson</t>
  </si>
  <si>
    <t>Sandrae</t>
  </si>
  <si>
    <t>sandraes</t>
  </si>
  <si>
    <t>Sindole</t>
  </si>
  <si>
    <t>Randy</t>
  </si>
  <si>
    <t>randys</t>
  </si>
  <si>
    <t>Smith</t>
  </si>
  <si>
    <t>Barbara</t>
  </si>
  <si>
    <t>barbaras</t>
  </si>
  <si>
    <t>Ellen</t>
  </si>
  <si>
    <t>ellens</t>
  </si>
  <si>
    <t>Hazel</t>
  </si>
  <si>
    <t>hazelg</t>
  </si>
  <si>
    <t>Howard</t>
  </si>
  <si>
    <t>howards</t>
  </si>
  <si>
    <t>Szcznyck</t>
  </si>
  <si>
    <t>Tadeuz</t>
  </si>
  <si>
    <t>tadeuzs</t>
  </si>
  <si>
    <t>Tuppman</t>
  </si>
  <si>
    <t>Lise-Anne</t>
  </si>
  <si>
    <t>lise-annt</t>
  </si>
  <si>
    <t>Vuanuo</t>
  </si>
  <si>
    <t>Tuome</t>
  </si>
  <si>
    <t>tuomev</t>
  </si>
  <si>
    <t>Wu</t>
  </si>
  <si>
    <t>Tammy</t>
  </si>
  <si>
    <t>tammyw</t>
  </si>
  <si>
    <t>Ygarre</t>
  </si>
  <si>
    <t>Lisa</t>
  </si>
  <si>
    <t>lisay</t>
  </si>
  <si>
    <t>Zostoc</t>
  </si>
  <si>
    <t>Melissa</t>
  </si>
  <si>
    <t>melissaz</t>
  </si>
  <si>
    <t>Salesperson</t>
  </si>
  <si>
    <t>Product</t>
  </si>
  <si>
    <t>Units</t>
  </si>
  <si>
    <t>Price/Unit</t>
  </si>
  <si>
    <t>Sales</t>
  </si>
  <si>
    <t>Cattapan</t>
  </si>
  <si>
    <t>Chocolate Chocolate Chip</t>
  </si>
  <si>
    <t>Fudge Brownie</t>
  </si>
  <si>
    <t>Strawberry</t>
  </si>
  <si>
    <t>Vanilla</t>
  </si>
  <si>
    <t>DeMarcos</t>
  </si>
  <si>
    <t>Packet</t>
  </si>
  <si>
    <t>Patterson</t>
  </si>
  <si>
    <t>Sergeto</t>
  </si>
  <si>
    <t>Wilson</t>
  </si>
  <si>
    <t>Division</t>
  </si>
  <si>
    <t>Category</t>
  </si>
  <si>
    <t>Feb</t>
  </si>
  <si>
    <t>Mar</t>
  </si>
  <si>
    <t>Total Sales</t>
  </si>
  <si>
    <t>East</t>
  </si>
  <si>
    <t>Technical Support</t>
  </si>
  <si>
    <t>Telephone</t>
  </si>
  <si>
    <t>Copying</t>
  </si>
  <si>
    <t>Overhead</t>
  </si>
  <si>
    <t>Software</t>
  </si>
  <si>
    <t>Maintenance</t>
  </si>
  <si>
    <t>Supplies</t>
  </si>
  <si>
    <t>Telemarketing</t>
  </si>
  <si>
    <t>Contractors</t>
  </si>
  <si>
    <t>Consultants</t>
  </si>
  <si>
    <t>Rent</t>
  </si>
  <si>
    <t>Miscellaneous</t>
  </si>
  <si>
    <t>Advertising</t>
  </si>
  <si>
    <t>Clerical Support</t>
  </si>
  <si>
    <t>North</t>
  </si>
  <si>
    <t>South</t>
  </si>
  <si>
    <t>Salaries</t>
  </si>
  <si>
    <t>West</t>
  </si>
  <si>
    <t>Totaalbedrag</t>
  </si>
  <si>
    <t>Aantal waarden</t>
  </si>
  <si>
    <t>Data valideren: Mijn kolom mag alleen … als inhoud hebben!</t>
  </si>
  <si>
    <t>Presentie:</t>
  </si>
  <si>
    <t>Beoordeling eindopdracht</t>
  </si>
  <si>
    <t>Aantal keer geprobeerd:</t>
  </si>
  <si>
    <t>Lenny</t>
  </si>
  <si>
    <t>Gerard</t>
  </si>
  <si>
    <t>Robbie</t>
  </si>
  <si>
    <t>Ron</t>
  </si>
  <si>
    <t>Zamia</t>
  </si>
  <si>
    <t>Adria</t>
  </si>
  <si>
    <t>Leah</t>
  </si>
  <si>
    <t>Vincent</t>
  </si>
  <si>
    <t>Yoshi</t>
  </si>
  <si>
    <t>Ploko</t>
  </si>
  <si>
    <t>Present</t>
  </si>
  <si>
    <t>Onvoldoende</t>
  </si>
  <si>
    <t>Voldoende</t>
  </si>
  <si>
    <t>Goed</t>
  </si>
  <si>
    <t>0, 1, 2, 3 of 4</t>
  </si>
  <si>
    <t>Lijst, onvoldoende, voldoende, goed</t>
  </si>
  <si>
    <t>Lijst, present/absent</t>
  </si>
  <si>
    <t>Sales Past Three Years</t>
  </si>
  <si>
    <t>2013 - 2015</t>
  </si>
  <si>
    <t>Year</t>
  </si>
  <si>
    <t>Month</t>
  </si>
  <si>
    <t>Type</t>
  </si>
  <si>
    <t>Region</t>
  </si>
  <si>
    <t>Order #</t>
  </si>
  <si>
    <t>January</t>
  </si>
  <si>
    <t>Ice Cream</t>
  </si>
  <si>
    <t>Bishop</t>
  </si>
  <si>
    <t>001</t>
  </si>
  <si>
    <t>002</t>
  </si>
  <si>
    <t>Frozen Yogurt</t>
  </si>
  <si>
    <t>003</t>
  </si>
  <si>
    <t>004</t>
  </si>
  <si>
    <t>005</t>
  </si>
  <si>
    <t>006</t>
  </si>
  <si>
    <t>Lee</t>
  </si>
  <si>
    <t>Central</t>
  </si>
  <si>
    <t>007</t>
  </si>
  <si>
    <t>Tasty Treats</t>
  </si>
  <si>
    <t>008</t>
  </si>
  <si>
    <t>009</t>
  </si>
  <si>
    <t>010</t>
  </si>
  <si>
    <t>Parker</t>
  </si>
  <si>
    <t>011</t>
  </si>
  <si>
    <t>012</t>
  </si>
  <si>
    <t>013</t>
  </si>
  <si>
    <t>014</t>
  </si>
  <si>
    <t>Popsicles</t>
  </si>
  <si>
    <t>Pullen</t>
  </si>
  <si>
    <t>015</t>
  </si>
  <si>
    <t>016</t>
  </si>
  <si>
    <t>Watson</t>
  </si>
  <si>
    <t>017</t>
  </si>
  <si>
    <t>018</t>
  </si>
  <si>
    <t>019</t>
  </si>
  <si>
    <t>020</t>
  </si>
  <si>
    <t>February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</si>
  <si>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</si>
  <si>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</si>
  <si>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</si>
  <si>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</si>
  <si>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</si>
  <si>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</si>
  <si>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</si>
  <si>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</si>
  <si>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</si>
  <si>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</si>
  <si>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</si>
  <si>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</si>
  <si>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</si>
  <si>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</si>
  <si>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</si>
  <si>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</si>
  <si>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</si>
  <si>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</si>
  <si>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March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</si>
  <si>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</si>
  <si>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</si>
  <si>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</si>
  <si>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</si>
  <si>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</si>
  <si>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</si>
  <si>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</si>
  <si>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</si>
  <si>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</si>
  <si>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</si>
  <si>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</si>
  <si>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</si>
  <si>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</si>
  <si>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</si>
  <si>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</si>
  <si>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</si>
  <si>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</si>
  <si>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</si>
  <si>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</si>
  <si>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</si>
  <si>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April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</si>
  <si>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</si>
  <si>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</si>
  <si>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</si>
  <si>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</si>
  <si>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</si>
  <si>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</si>
  <si>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</si>
  <si>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</si>
  <si>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</si>
  <si>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</si>
  <si>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</si>
  <si>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</si>
  <si>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</si>
  <si>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</si>
  <si>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</si>
  <si>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</si>
  <si>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</si>
  <si>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</si>
  <si>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</si>
  <si>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</si>
  <si>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</si>
  <si>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</si>
  <si>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</si>
  <si>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</si>
  <si>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</si>
  <si>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</si>
  <si>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</si>
  <si>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</si>
  <si>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</si>
  <si>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</si>
  <si>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May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</si>
  <si>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</si>
  <si>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</si>
  <si>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</si>
  <si>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</si>
  <si>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</si>
  <si>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</si>
  <si>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</si>
  <si>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</si>
  <si>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</si>
  <si>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</si>
  <si>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</si>
  <si>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</si>
  <si>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</si>
  <si>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</si>
  <si>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</si>
  <si>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</si>
  <si>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</si>
  <si>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</si>
  <si>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</si>
  <si>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</si>
  <si>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</si>
  <si>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</si>
  <si>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November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</si>
  <si>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</si>
  <si>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</si>
  <si>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</si>
  <si>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</si>
  <si>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</si>
  <si>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</si>
  <si>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</si>
  <si>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</si>
  <si>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</si>
  <si>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</si>
  <si>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</si>
  <si>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</si>
  <si>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</si>
  <si>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</si>
  <si>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</si>
  <si>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</si>
  <si>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</si>
  <si>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</si>
  <si>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</si>
  <si>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</si>
  <si>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December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</si>
  <si>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</si>
  <si>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</si>
  <si>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</si>
  <si>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</si>
  <si>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</si>
  <si>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</si>
  <si>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</si>
  <si>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</si>
  <si>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</si>
  <si>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</si>
  <si>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</si>
  <si>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</si>
  <si>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</si>
  <si>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</si>
  <si>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</si>
  <si>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</si>
  <si>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</si>
  <si>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</si>
  <si>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</si>
  <si>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</si>
  <si>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</si>
  <si>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</si>
  <si>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</si>
  <si>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</si>
  <si>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</si>
  <si>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</si>
  <si>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</si>
  <si>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</si>
  <si>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</si>
  <si>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</si>
  <si>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</si>
  <si>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</si>
  <si>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</si>
  <si>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</si>
  <si>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</si>
  <si>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</si>
  <si>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</si>
  <si>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</si>
  <si>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</si>
  <si>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</si>
  <si>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</si>
  <si>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</si>
  <si>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</si>
  <si>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</si>
  <si>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</si>
  <si>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</si>
  <si>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</si>
  <si>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</si>
  <si>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</si>
  <si>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</si>
  <si>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</si>
  <si>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</si>
  <si>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</si>
  <si>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</si>
  <si>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</si>
  <si>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</si>
  <si>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</si>
  <si>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</si>
  <si>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</si>
  <si>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</si>
  <si>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</si>
  <si>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</si>
  <si>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</si>
  <si>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</si>
  <si>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</si>
  <si>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</si>
  <si>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</si>
  <si>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</si>
  <si>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</si>
  <si>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</si>
  <si>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</si>
  <si>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</si>
  <si>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</si>
  <si>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</si>
  <si>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</si>
  <si>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</si>
  <si>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</si>
  <si>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</si>
  <si>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</si>
  <si>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</si>
  <si>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</si>
  <si>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</si>
  <si>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</si>
  <si>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</si>
  <si>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</si>
  <si>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</si>
  <si>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</si>
  <si>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</si>
  <si>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</si>
  <si>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</si>
  <si>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</si>
  <si>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</si>
  <si>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</si>
  <si>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</si>
  <si>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</si>
  <si>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</si>
  <si>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</si>
  <si>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</si>
  <si>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</si>
  <si>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</si>
  <si>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</si>
  <si>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</si>
  <si>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</si>
  <si>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</si>
  <si>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</si>
  <si>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</si>
  <si>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</si>
  <si>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</si>
  <si>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</si>
  <si>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</si>
  <si>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</si>
  <si>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</si>
  <si>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</si>
  <si>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</si>
  <si>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</si>
  <si>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</si>
  <si>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</si>
  <si>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</si>
  <si>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</si>
  <si>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</si>
  <si>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</si>
  <si>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</si>
  <si>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</si>
  <si>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</si>
  <si>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</si>
  <si>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</si>
  <si>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</si>
  <si>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</si>
  <si>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</si>
  <si>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</si>
  <si>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</si>
  <si>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</si>
  <si>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</si>
  <si>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</si>
  <si>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</si>
  <si>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</si>
  <si>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</si>
  <si>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</si>
  <si>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</si>
  <si>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</si>
  <si>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</si>
  <si>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</si>
  <si>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</si>
  <si>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</si>
  <si>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</si>
  <si>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</si>
  <si>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</si>
  <si>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</si>
  <si>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</si>
  <si>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</si>
  <si>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</si>
  <si>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</si>
  <si>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</si>
  <si>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</si>
  <si>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</si>
  <si>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</si>
  <si>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</si>
  <si>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</si>
  <si>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</si>
  <si>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</si>
  <si>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</si>
  <si>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</si>
  <si>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</si>
  <si>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</si>
  <si>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</si>
  <si>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</si>
  <si>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</si>
  <si>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</si>
  <si>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</si>
  <si>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</si>
  <si>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</si>
  <si>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</si>
  <si>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</si>
  <si>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</si>
  <si>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</si>
  <si>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</si>
  <si>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</si>
  <si>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</si>
  <si>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</si>
  <si>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</si>
  <si>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</si>
  <si>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</si>
  <si>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</si>
  <si>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</si>
  <si>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</si>
  <si>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</si>
  <si>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</si>
  <si>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</si>
  <si>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</si>
  <si>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</si>
  <si>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</si>
  <si>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</si>
  <si>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</si>
  <si>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</si>
  <si>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</si>
  <si>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</si>
  <si>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</si>
  <si>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</si>
  <si>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</si>
  <si>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</si>
  <si>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</si>
  <si>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</si>
  <si>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</si>
  <si>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</si>
  <si>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</si>
  <si>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</si>
  <si>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</si>
  <si>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</si>
  <si>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</si>
  <si>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</si>
  <si>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</si>
  <si>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</si>
  <si>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</si>
  <si>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</si>
  <si>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</si>
  <si>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</si>
  <si>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</si>
  <si>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</si>
  <si>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</si>
  <si>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</si>
  <si>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</si>
  <si>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</si>
  <si>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</si>
  <si>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</si>
  <si>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</si>
  <si>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</si>
  <si>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</si>
  <si>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</si>
  <si>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</si>
  <si>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</si>
  <si>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</si>
  <si>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</si>
  <si>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</si>
  <si>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</si>
  <si>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</si>
  <si>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</si>
  <si>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</si>
  <si>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</si>
  <si>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</si>
  <si>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</si>
  <si>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</si>
  <si>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</si>
  <si>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</si>
  <si>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</si>
  <si>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</si>
  <si>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</si>
  <si>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</si>
  <si>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</si>
  <si>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</si>
  <si>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</si>
  <si>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</si>
  <si>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</si>
  <si>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</si>
  <si>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</si>
  <si>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</si>
  <si>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</si>
  <si>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</si>
  <si>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</si>
  <si>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</si>
  <si>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</si>
  <si>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</si>
  <si>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</si>
  <si>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</si>
  <si>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</si>
  <si>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</si>
  <si>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</si>
  <si>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</si>
  <si>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</si>
  <si>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</si>
  <si>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</si>
  <si>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</si>
  <si>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</si>
  <si>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</si>
  <si>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</si>
  <si>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</si>
  <si>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</si>
  <si>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</si>
  <si>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</si>
  <si>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</si>
  <si>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</si>
  <si>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</si>
  <si>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</si>
  <si>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</si>
  <si>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</si>
  <si>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</si>
  <si>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</si>
  <si>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</si>
  <si>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</si>
  <si>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</si>
  <si>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</si>
  <si>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</si>
  <si>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</si>
  <si>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</si>
  <si>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</si>
  <si>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</si>
  <si>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</si>
  <si>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</si>
  <si>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</si>
  <si>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</si>
  <si>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</si>
  <si>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</si>
  <si>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</si>
  <si>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</si>
  <si>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</si>
  <si>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</si>
  <si>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</si>
  <si>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</si>
  <si>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</si>
  <si>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</si>
  <si>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</si>
  <si>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</si>
  <si>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</si>
  <si>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</si>
  <si>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</si>
  <si>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Maak een draaitabel.</t>
  </si>
  <si>
    <t>Jullie wensen</t>
  </si>
  <si>
    <t>Eenvoudige hotkeys voor sneller werken in Office</t>
  </si>
  <si>
    <t>Opdracht: Broodjes in de kantine</t>
  </si>
  <si>
    <t>Maak een lijst van de verschillende type broodjes, de prijzen en hoeveel er op voorraad zijn</t>
  </si>
  <si>
    <t>Type broodje:</t>
  </si>
  <si>
    <t>Prijs per broodje:</t>
  </si>
  <si>
    <t>Broodje kaas</t>
  </si>
  <si>
    <t>Broodje worst</t>
  </si>
  <si>
    <t>Broodje kip</t>
  </si>
  <si>
    <t>Broodje ei</t>
  </si>
  <si>
    <t>Verkocht</t>
  </si>
  <si>
    <t>Appel</t>
  </si>
  <si>
    <t>Banaan</t>
  </si>
  <si>
    <t>Broodje eiersalade</t>
  </si>
  <si>
    <t>Totaal per week</t>
  </si>
  <si>
    <t>Kopie van bovenstaande tabel</t>
  </si>
  <si>
    <t>Werknemer nummer</t>
  </si>
  <si>
    <t>Achternaam</t>
  </si>
  <si>
    <t>Voornaam</t>
  </si>
  <si>
    <t>Afdeling</t>
  </si>
  <si>
    <t>Telefoon doorkiesnummer</t>
  </si>
  <si>
    <t>Locatie</t>
  </si>
  <si>
    <t>Welkom bij deze cursus!</t>
  </si>
  <si>
    <t>Samen Excel leren d.m.v. uitleg en opdrachten</t>
  </si>
  <si>
    <t>DBSOM, DBGEMIDDELDE, DBAANTAL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</si>
</sst>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 &quot;€&quot;\ * #,##0.00_ ;_ &quot;€&quot;\ * \-#,##0.00_ ;_ &quot;€&quot;\ * &quot;-&quot;??_ ;_ @_ "/>
    <numFmt numFmtId="164" formatCode="&quot;€&quot;\ #,##0.00"/>
    <numFmt numFmtId="165" formatCode="[$-F800]dddd\,\ mmmm\ dd\,\ yyyy"/>
    <numFmt numFmtId="166" formatCode="dd\-mmm\-yy"/>
    <numFmt numFmtId="167" formatCode="&quot;$&quot;#,##0.00_);[Red]\(&quot;$&quot;#,##0.00\)"/>
    <numFmt numFmtId="168" formatCode="_(&quot;$&quot;* #,##0.00_);_(&quot;$&quot;* \(#,##0.00\);_(&quot;$&quot;* &quot;-&quot;??_);_(@_)"/>
    <numFmt numFmtId="169" formatCode="_(* #,##0.00_);_(* \(#,##0.00\);_(* &quot;-&quot;??_);_(@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32"/>
      <color theme="1"/>
      <name val="Arial"/>
      <family val="2"/>
    </font>
    <font>
      <u/>
      <sz val="11"/>
      <color theme="10"/>
      <name val="Calibri"/>
      <family val="2"/>
      <scheme val="minor"/>
    </font>
    <font>
      <sz val="16"/>
      <color theme="1"/>
      <name val="Arial"/>
      <family val="2"/>
    </font>
    <font>
      <sz val="14"/>
      <color theme="1"/>
      <name val="Arial"/>
      <family val="2"/>
    </font>
    <font>
      <sz val="11"/>
      <color rgb="FF3F3F76"/>
      <name val="Calibri"/>
      <family val="2"/>
      <scheme val="minor"/>
    </font>
    <font>
      <sz val="12"/>
      <color theme="1"/>
      <name val="Arial"/>
      <family val="2"/>
    </font>
    <font>
      <b/>
      <sz val="12"/>
      <color rgb="FF3333CC"/>
      <name val="Arial"/>
      <family val="2"/>
    </font>
    <font>
      <i/>
      <sz val="16"/>
      <color theme="1"/>
      <name val="Arial"/>
      <family val="2"/>
    </font>
    <font>
      <strike/>
      <sz val="16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rgb="FF008000"/>
      <name val="Arial"/>
      <family val="2"/>
    </font>
    <font>
      <b/>
      <sz val="20"/>
      <color rgb="FFFF0000"/>
      <name val="Calibri"/>
      <family val="2"/>
      <scheme val="minor"/>
    </font>
    <font>
      <b/>
      <sz val="14"/>
      <color theme="1"/>
      <name val="Arial"/>
      <family val="2"/>
    </font>
    <font>
      <sz val="10"/>
      <color indexed="8"/>
      <name val="Arial"/>
      <family val="2"/>
    </font>
    <font>
      <b/>
      <sz val="11"/>
      <color theme="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name val="MS Sans Serif"/>
    </font>
    <font>
      <b/>
      <sz val="10"/>
      <color indexed="8"/>
      <name val="Arial"/>
      <family val="2"/>
    </font>
    <font>
      <sz val="10"/>
      <color indexed="18"/>
      <name val="Arial"/>
      <family val="2"/>
    </font>
    <font>
      <b/>
      <u/>
      <sz val="12"/>
      <color theme="1"/>
      <name val="Arial"/>
      <family val="2"/>
    </font>
    <font>
      <u/>
      <sz val="12"/>
      <color theme="1"/>
      <name val="Arial"/>
      <family val="2"/>
    </font>
    <font>
      <b/>
      <sz val="13.5"/>
      <name val="MS Sans Serif"/>
    </font>
    <font>
      <b/>
      <u/>
      <sz val="13.5"/>
      <name val="MS Sans Serif"/>
      <family val="2"/>
    </font>
    <font>
      <b/>
      <sz val="12"/>
      <color theme="0"/>
      <name val="MS Sans Serif"/>
    </font>
    <font>
      <b/>
      <sz val="11"/>
      <color rgb="FF3333FF"/>
      <name val="Calibri"/>
      <family val="2"/>
      <scheme val="minor"/>
    </font>
    <font>
      <b/>
      <sz val="11"/>
      <color rgb="FF3F3F76"/>
      <name val="Calibri"/>
      <family val="2"/>
      <scheme val="minor"/>
    </font>
    <font>
      <b/>
      <sz val="12"/>
      <color theme="1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82008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7F7F7F"/>
      </left>
      <right style="thin">
        <color rgb="FF7F7F7F"/>
      </right>
      <top/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11" fillId="12" borderId="2" applyNumberFormat="0" applyAlignment="0" applyProtection="0"/>
    <xf numFmtId="0" fontId="2" fillId="13" borderId="3" applyNumberFormat="0" applyAlignment="0" applyProtection="0"/>
    <xf numFmtId="0" fontId="20" fillId="0" borderId="0"/>
    <xf numFmtId="0" fontId="22" fillId="0" borderId="0"/>
    <xf numFmtId="0" fontId="24" fillId="0" borderId="0"/>
    <xf numFmtId="167" fontId="24" fillId="0" borderId="0" applyFont="0" applyFill="0" applyBorder="0" applyAlignment="0" applyProtection="0"/>
  </cellStyleXfs>
  <cellXfs count="105">
    <xf numFmtId="0" fontId="0" fillId="0" borderId="0" xfId="0"/>
    <xf numFmtId="0" fontId="0" fillId="3" borderId="1" xfId="0" applyFill="1" applyBorder="1"/>
    <xf numFmtId="0" fontId="0" fillId="5" borderId="0" xfId="0" applyFill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10" fillId="2" borderId="0" xfId="0" applyFont="1" applyFill="1"/>
    <xf numFmtId="0" fontId="10" fillId="9" borderId="0" xfId="0" applyFont="1" applyFill="1"/>
    <xf numFmtId="0" fontId="10" fillId="1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0" fillId="8" borderId="0" xfId="0" applyFont="1" applyFill="1" applyAlignment="1">
      <alignment horizontal="center"/>
    </xf>
    <xf numFmtId="0" fontId="0" fillId="0" borderId="1" xfId="0" applyBorder="1"/>
    <xf numFmtId="0" fontId="10" fillId="8" borderId="0" xfId="0" applyFont="1" applyFill="1"/>
    <xf numFmtId="9" fontId="10" fillId="0" borderId="0" xfId="1" applyFont="1" applyAlignment="1">
      <alignment horizontal="center"/>
    </xf>
    <xf numFmtId="0" fontId="0" fillId="5" borderId="0" xfId="0" applyFill="1"/>
    <xf numFmtId="0" fontId="6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0" fontId="12" fillId="2" borderId="0" xfId="0" applyFont="1" applyFill="1"/>
    <xf numFmtId="164" fontId="12" fillId="0" borderId="0" xfId="0" applyNumberFormat="1" applyFont="1"/>
    <xf numFmtId="165" fontId="12" fillId="0" borderId="0" xfId="0" applyNumberFormat="1" applyFont="1" applyAlignment="1">
      <alignment horizontal="left"/>
    </xf>
    <xf numFmtId="0" fontId="14" fillId="0" borderId="0" xfId="0" applyFont="1"/>
    <xf numFmtId="0" fontId="15" fillId="0" borderId="0" xfId="0" applyFont="1"/>
    <xf numFmtId="0" fontId="12" fillId="2" borderId="0" xfId="0" applyFont="1" applyFill="1" applyBorder="1"/>
    <xf numFmtId="0" fontId="12" fillId="10" borderId="0" xfId="0" applyFont="1" applyFill="1" applyBorder="1"/>
    <xf numFmtId="0" fontId="12" fillId="11" borderId="0" xfId="0" applyFont="1" applyFill="1" applyBorder="1"/>
    <xf numFmtId="0" fontId="12" fillId="14" borderId="0" xfId="0" applyFont="1" applyFill="1" applyBorder="1"/>
    <xf numFmtId="0" fontId="12" fillId="15" borderId="0" xfId="0" applyFont="1" applyFill="1" applyBorder="1"/>
    <xf numFmtId="0" fontId="12" fillId="16" borderId="0" xfId="0" applyFont="1" applyFill="1" applyBorder="1"/>
    <xf numFmtId="0" fontId="12" fillId="0" borderId="0" xfId="0" applyFont="1" applyBorder="1"/>
    <xf numFmtId="0" fontId="5" fillId="3" borderId="0" xfId="0" applyFont="1" applyFill="1"/>
    <xf numFmtId="0" fontId="3" fillId="0" borderId="0" xfId="0" applyFont="1"/>
    <xf numFmtId="0" fontId="5" fillId="0" borderId="0" xfId="0" applyFont="1"/>
    <xf numFmtId="0" fontId="10" fillId="7" borderId="0" xfId="0" applyFont="1" applyFill="1"/>
    <xf numFmtId="0" fontId="10" fillId="7" borderId="0" xfId="0" applyFont="1" applyFill="1" applyAlignment="1">
      <alignment horizontal="center"/>
    </xf>
    <xf numFmtId="0" fontId="20" fillId="0" borderId="5" xfId="6" applyBorder="1" applyAlignment="1">
      <alignment horizontal="center" vertical="center" wrapText="1"/>
    </xf>
    <xf numFmtId="166" fontId="20" fillId="0" borderId="5" xfId="6" applyNumberFormat="1" applyBorder="1" applyAlignment="1">
      <alignment horizontal="center" vertical="center" wrapText="1"/>
    </xf>
    <xf numFmtId="0" fontId="20" fillId="0" borderId="6" xfId="6" applyBorder="1" applyAlignment="1">
      <alignment horizontal="center" vertical="center" wrapText="1"/>
    </xf>
    <xf numFmtId="166" fontId="20" fillId="0" borderId="6" xfId="6" applyNumberFormat="1" applyBorder="1" applyAlignment="1">
      <alignment horizontal="center" vertical="center" wrapText="1"/>
    </xf>
    <xf numFmtId="0" fontId="24" fillId="0" borderId="0" xfId="8"/>
    <xf numFmtId="0" fontId="23" fillId="17" borderId="4" xfId="7" applyFont="1" applyFill="1" applyBorder="1" applyAlignment="1">
      <alignment horizontal="left"/>
    </xf>
    <xf numFmtId="0" fontId="24" fillId="0" borderId="0" xfId="8" applyAlignment="1">
      <alignment horizontal="left"/>
    </xf>
    <xf numFmtId="0" fontId="22" fillId="0" borderId="0" xfId="7" applyAlignment="1">
      <alignment horizontal="left"/>
    </xf>
    <xf numFmtId="167" fontId="22" fillId="0" borderId="0" xfId="9" applyFont="1" applyAlignment="1">
      <alignment horizontal="left"/>
    </xf>
    <xf numFmtId="0" fontId="0" fillId="0" borderId="0" xfId="0" applyAlignment="1">
      <alignment horizontal="left"/>
    </xf>
    <xf numFmtId="0" fontId="20" fillId="0" borderId="7" xfId="6" applyBorder="1" applyAlignment="1">
      <alignment horizontal="center" vertical="center" wrapText="1"/>
    </xf>
    <xf numFmtId="166" fontId="20" fillId="0" borderId="7" xfId="6" applyNumberFormat="1" applyBorder="1" applyAlignment="1">
      <alignment horizontal="center" vertical="center" wrapText="1"/>
    </xf>
    <xf numFmtId="0" fontId="21" fillId="17" borderId="4" xfId="0" applyNumberFormat="1" applyFont="1" applyFill="1" applyBorder="1" applyAlignment="1" applyProtection="1">
      <alignment horizontal="center" vertical="center"/>
    </xf>
    <xf numFmtId="0" fontId="20" fillId="0" borderId="6" xfId="6" applyFill="1" applyBorder="1" applyAlignment="1">
      <alignment horizontal="center" vertical="center" wrapText="1"/>
    </xf>
    <xf numFmtId="166" fontId="20" fillId="0" borderId="6" xfId="6" applyNumberFormat="1" applyFill="1" applyBorder="1" applyAlignment="1">
      <alignment horizontal="center" vertical="center" wrapText="1"/>
    </xf>
    <xf numFmtId="0" fontId="21" fillId="17" borderId="4" xfId="0" applyFont="1" applyFill="1" applyBorder="1"/>
    <xf numFmtId="168" fontId="25" fillId="18" borderId="8" xfId="0" applyNumberFormat="1" applyFont="1" applyFill="1" applyBorder="1" applyAlignment="1">
      <alignment horizontal="left"/>
    </xf>
    <xf numFmtId="169" fontId="25" fillId="18" borderId="0" xfId="0" applyNumberFormat="1" applyFont="1" applyFill="1" applyAlignment="1">
      <alignment horizontal="left"/>
    </xf>
    <xf numFmtId="44" fontId="26" fillId="18" borderId="0" xfId="3" applyFont="1" applyFill="1"/>
    <xf numFmtId="44" fontId="26" fillId="18" borderId="9" xfId="3" applyFont="1" applyFill="1" applyBorder="1"/>
    <xf numFmtId="169" fontId="25" fillId="18" borderId="8" xfId="0" applyNumberFormat="1" applyFont="1" applyFill="1" applyBorder="1" applyAlignment="1">
      <alignment horizontal="left"/>
    </xf>
    <xf numFmtId="169" fontId="25" fillId="18" borderId="0" xfId="0" applyNumberFormat="1" applyFont="1" applyFill="1" applyBorder="1" applyAlignment="1">
      <alignment horizontal="left"/>
    </xf>
    <xf numFmtId="44" fontId="26" fillId="18" borderId="0" xfId="3" applyFont="1" applyFill="1" applyBorder="1"/>
    <xf numFmtId="0" fontId="12" fillId="19" borderId="0" xfId="0" applyFont="1" applyFill="1"/>
    <xf numFmtId="164" fontId="28" fillId="19" borderId="0" xfId="0" applyNumberFormat="1" applyFont="1" applyFill="1" applyAlignment="1">
      <alignment horizontal="center"/>
    </xf>
    <xf numFmtId="164" fontId="12" fillId="0" borderId="0" xfId="0" applyNumberFormat="1" applyFont="1" applyAlignment="1">
      <alignment horizontal="center"/>
    </xf>
    <xf numFmtId="1" fontId="1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2" fillId="13" borderId="3" xfId="5"/>
    <xf numFmtId="0" fontId="0" fillId="5" borderId="0" xfId="0" applyFill="1" applyAlignment="1">
      <alignment horizontal="center"/>
    </xf>
    <xf numFmtId="0" fontId="30" fillId="0" borderId="0" xfId="8" applyFont="1" applyAlignment="1">
      <alignment horizontal="centerContinuous"/>
    </xf>
    <xf numFmtId="0" fontId="24" fillId="0" borderId="0" xfId="8" applyAlignment="1">
      <alignment horizontal="centerContinuous"/>
    </xf>
    <xf numFmtId="0" fontId="31" fillId="17" borderId="4" xfId="8" applyFont="1" applyFill="1" applyBorder="1" applyAlignment="1">
      <alignment horizontal="center"/>
    </xf>
    <xf numFmtId="167" fontId="24" fillId="0" borderId="0" xfId="9"/>
    <xf numFmtId="49" fontId="24" fillId="0" borderId="0" xfId="8" applyNumberFormat="1" applyAlignment="1">
      <alignment horizontal="center"/>
    </xf>
    <xf numFmtId="0" fontId="12" fillId="0" borderId="0" xfId="0" applyFont="1" applyAlignment="1"/>
    <xf numFmtId="0" fontId="27" fillId="0" borderId="0" xfId="0" applyFont="1" applyAlignment="1"/>
    <xf numFmtId="0" fontId="33" fillId="12" borderId="10" xfId="4" applyFont="1" applyBorder="1"/>
    <xf numFmtId="0" fontId="33" fillId="12" borderId="1" xfId="4" applyFont="1" applyBorder="1"/>
    <xf numFmtId="15" fontId="33" fillId="12" borderId="1" xfId="4" applyNumberFormat="1" applyFont="1" applyBorder="1"/>
    <xf numFmtId="44" fontId="0" fillId="0" borderId="1" xfId="3" applyFont="1" applyBorder="1" applyAlignment="1">
      <alignment horizontal="right"/>
    </xf>
    <xf numFmtId="0" fontId="0" fillId="0" borderId="1" xfId="0" applyBorder="1" applyAlignment="1">
      <alignment horizontal="center"/>
    </xf>
    <xf numFmtId="44" fontId="0" fillId="0" borderId="1" xfId="3" applyFont="1" applyFill="1" applyBorder="1" applyAlignment="1">
      <alignment horizontal="right"/>
    </xf>
    <xf numFmtId="1" fontId="0" fillId="0" borderId="0" xfId="0" applyNumberFormat="1" applyAlignment="1">
      <alignment horizontal="center"/>
    </xf>
    <xf numFmtId="0" fontId="0" fillId="5" borderId="1" xfId="0" applyFill="1" applyBorder="1" applyAlignment="1" applyProtection="1">
      <alignment horizontal="center"/>
      <protection locked="0"/>
    </xf>
    <xf numFmtId="165" fontId="0" fillId="0" borderId="0" xfId="0" applyNumberFormat="1"/>
    <xf numFmtId="44" fontId="10" fillId="0" borderId="0" xfId="3" applyFont="1" applyAlignment="1">
      <alignment horizontal="center"/>
    </xf>
    <xf numFmtId="44" fontId="10" fillId="10" borderId="0" xfId="3" applyFont="1" applyFill="1" applyAlignment="1">
      <alignment horizontal="center"/>
    </xf>
    <xf numFmtId="0" fontId="34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9" fontId="0" fillId="0" borderId="1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8" fillId="0" borderId="1" xfId="2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10" fillId="8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9" fillId="14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29" fillId="0" borderId="0" xfId="8" applyFont="1" applyAlignment="1">
      <alignment horizontal="center"/>
    </xf>
    <xf numFmtId="0" fontId="30" fillId="0" borderId="0" xfId="8" applyFont="1" applyAlignment="1">
      <alignment horizontal="center"/>
    </xf>
    <xf numFmtId="0" fontId="32" fillId="0" borderId="0" xfId="0" applyFont="1" applyAlignment="1">
      <alignment horizontal="center"/>
    </xf>
    <xf numFmtId="0" fontId="3" fillId="5" borderId="0" xfId="0" applyFont="1" applyFill="1" applyAlignment="1">
      <alignment horizontal="center"/>
    </xf>
  </cellXfs>
  <cellStyles count="10">
    <cellStyle name="Controlecel" xfId="5" builtinId="23"/>
    <cellStyle name="Currency_EXCEL3-2" xfId="9" xr:uid="{E9F49FD1-6405-4DB0-932A-CD0AE7526D5D}"/>
    <cellStyle name="Hyperlink" xfId="2" builtinId="8"/>
    <cellStyle name="Invoer" xfId="4" builtinId="20"/>
    <cellStyle name="Normal_EXCEL3-2" xfId="8" xr:uid="{57D51C77-1E54-4614-806C-3791B3A2B10E}"/>
    <cellStyle name="Normal_Sheet1" xfId="7" xr:uid="{ACF25BB5-E70D-48A5-A8FB-592A71222969}"/>
    <cellStyle name="Normal_Sheet1_1" xfId="6" xr:uid="{B5B69FC9-905B-403C-B491-D9428267BC65}"/>
    <cellStyle name="Procent" xfId="1" builtinId="5"/>
    <cellStyle name="Standaard" xfId="0" builtinId="0"/>
    <cellStyle name="Valuta" xfId="3" builtinId="4"/>
  </cellStyles>
  <dxfs count="4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18"/>
        <name val="Arial"/>
        <family val="2"/>
        <scheme val="none"/>
      </font>
      <fill>
        <patternFill patternType="solid">
          <fgColor indexed="24"/>
          <bgColor indexed="22"/>
        </patternFill>
      </fill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18"/>
        <name val="Arial"/>
        <family val="2"/>
        <scheme val="none"/>
      </font>
      <fill>
        <patternFill patternType="solid">
          <fgColor indexed="24"/>
          <bgColor indexed="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18"/>
        <name val="Arial"/>
        <family val="2"/>
        <scheme val="none"/>
      </font>
      <fill>
        <patternFill patternType="solid">
          <fgColor indexed="24"/>
          <bgColor indexed="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18"/>
        <name val="Arial"/>
        <family val="2"/>
        <scheme val="none"/>
      </font>
      <fill>
        <patternFill patternType="solid">
          <fgColor indexed="24"/>
          <bgColor indexed="2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169" formatCode="_(* #,##0.00_);_(* \(#,##0.00\);_(* &quot;-&quot;??_);_(@_)"/>
      <fill>
        <patternFill patternType="solid">
          <fgColor indexed="24"/>
          <bgColor indexed="22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169" formatCode="_(* #,##0.00_);_(* \(#,##0.00\);_(* &quot;-&quot;??_);_(@_)"/>
      <fill>
        <patternFill patternType="solid">
          <fgColor indexed="24"/>
          <bgColor indexed="22"/>
        </patternFill>
      </fill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18"/>
        <name val="Arial"/>
        <family val="2"/>
        <scheme val="none"/>
      </font>
      <fill>
        <patternFill patternType="solid">
          <fgColor indexed="24"/>
          <bgColor indexed="22"/>
        </patternFill>
      </fill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theme="4" tint="-0.24997711111789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numFmt numFmtId="166" formatCode="dd\-mmm\-yy"/>
      <alignment horizontal="center" vertical="center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alignment horizontal="center" vertical="center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alignment horizontal="center" vertical="center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alignment horizontal="center" vertical="center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alignment horizontal="center" vertical="center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alignment horizontal="center" vertical="center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alignment horizontal="center" vertical="center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alignment horizontal="center" vertical="center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bottom style="thin">
          <color indexed="22"/>
        </bottom>
      </border>
    </dxf>
    <dxf>
      <alignment horizontal="center" vertical="center" textRotation="0" wrapText="1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theme="4" tint="-0.249977111117893"/>
        </patternFill>
      </fill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numFmt numFmtId="165" formatCode="[$-F800]dddd\,\ mmmm\ dd\,\ 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  <protection locked="1" hidden="0"/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3333FF"/>
      <color rgb="FFFF0000"/>
      <color rgb="FF008000"/>
      <color rgb="FF820082"/>
      <color rgb="FF3333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1.xml"/><Relationship Id="rId13" Type="http://schemas.openxmlformats.org/officeDocument/2006/relationships/worksheet" Target="worksheets/sheet12.xml"/><Relationship Id="rId18" Type="http://schemas.openxmlformats.org/officeDocument/2006/relationships/worksheet" Target="worksheets/sheet17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1.xml"/><Relationship Id="rId17" Type="http://schemas.openxmlformats.org/officeDocument/2006/relationships/worksheet" Target="worksheets/sheet1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4.xml"/><Relationship Id="rId10" Type="http://schemas.openxmlformats.org/officeDocument/2006/relationships/worksheet" Target="worksheets/sheet9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8.xml"/><Relationship Id="rId14" Type="http://schemas.openxmlformats.org/officeDocument/2006/relationships/worksheet" Target="worksheets/sheet13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nl-NL"/>
              <a:t>Uitgaven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'Opdr 4. Grafieken'!$A$4:$A$7</c:f>
              <c:strCache>
                <c:ptCount val="4"/>
                <c:pt idx="0">
                  <c:v>Huur/hypotheek</c:v>
                </c:pt>
                <c:pt idx="1">
                  <c:v>Telefoon</c:v>
                </c:pt>
                <c:pt idx="2">
                  <c:v>Boodschappen</c:v>
                </c:pt>
                <c:pt idx="3">
                  <c:v>Uitgaan</c:v>
                </c:pt>
              </c:strCache>
            </c:strRef>
          </c:cat>
          <c:val>
            <c:numRef>
              <c:f>'Opdr 4. Grafieken'!$B$4:$B$7</c:f>
              <c:numCache>
                <c:formatCode>General</c:formatCode>
                <c:ptCount val="4"/>
                <c:pt idx="0">
                  <c:v>12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 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569-4B99-9227-0FDAA332A9BE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'Opdr 4. Grafieken'!$A$4:$A$7</c:f>
              <c:strCache>
                <c:ptCount val="4"/>
                <c:pt idx="0">
                  <c:v>Huur/hypotheek</c:v>
                </c:pt>
                <c:pt idx="1">
                  <c:v>Telefoon</c:v>
                </c:pt>
                <c:pt idx="2">
                  <c:v>Boodschappen</c:v>
                </c:pt>
                <c:pt idx="3">
                  <c:v>Uitgaan</c:v>
                </c:pt>
              </c:strCache>
            </c:strRef>
          </c:cat>
          <c:val>
            <c:numRef>
              <c:f>'Opdr 4. Grafieken'!$C$4:$C$7</c:f>
              <c:numCache>
                <c:formatCode>General</c:formatCode>
                <c:ptCount val="4"/>
                <c:pt idx="0">
                  <c:v>12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 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C569-4B99-9227-0FDAA332A9BE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'Opdr 4. Grafieken'!$A$4:$A$7</c:f>
              <c:strCache>
                <c:ptCount val="4"/>
                <c:pt idx="0">
                  <c:v>Huur/hypotheek</c:v>
                </c:pt>
                <c:pt idx="1">
                  <c:v>Telefoon</c:v>
                </c:pt>
                <c:pt idx="2">
                  <c:v>Boodschappen</c:v>
                </c:pt>
                <c:pt idx="3">
                  <c:v>Uitgaan</c:v>
                </c:pt>
              </c:strCache>
            </c:strRef>
          </c:cat>
          <c:val>
            <c:numRef>
              <c:f>'Opdr 4. Grafieken'!$D$4:$D$7</c:f>
              <c:numCache>
                <c:formatCode>General</c:formatCode>
                <c:ptCount val="4"/>
                <c:pt idx="0">
                  <c:v>12</c:v>
                </c:pt>
                <c:pt idx="1">
                  <c:v>14</c:v>
                </c:pt>
                <c:pt idx="2">
                  <c:v>30</c:v>
                </c:pt>
                <c:pt idx="3">
                  <c:v>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 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C569-4B99-9227-0FDAA332A9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302860368"/>
        <c:axId val="804696792"/>
      </c:barChart>
      <c:catAx>
        <c:axId val="302860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804696792"/>
        <c:crosses val="autoZero"/>
        <c:auto val="1"/>
        <c:lblAlgn val="ctr"/>
        <c:lblOffset val="100"/>
        <c:noMultiLvlLbl val="0"/>
      </c:catAx>
      <c:valAx>
        <c:axId val="804696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02860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'Opdr 4. Grafieken'!$B$3</c:f>
              <c:strCache>
                <c:ptCount val="1"/>
                <c:pt idx="0">
                  <c:v>Januari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'Opdr 4. Grafieken'!$A$4:$A$7</c:f>
              <c:strCache>
                <c:ptCount val="4"/>
                <c:pt idx="0">
                  <c:v>Huur/hypotheek</c:v>
                </c:pt>
                <c:pt idx="1">
                  <c:v>Telefoon</c:v>
                </c:pt>
                <c:pt idx="2">
                  <c:v>Boodschappen</c:v>
                </c:pt>
                <c:pt idx="3">
                  <c:v>Uitgaan</c:v>
                </c:pt>
              </c:strCache>
            </c:strRef>
          </c:cat>
          <c:val>
            <c:numRef>
              <c:f>'Opdr 4. Grafieken'!$B$4:$B$7</c:f>
              <c:numCache>
                <c:formatCode>General</c:formatCode>
                <c:ptCount val="4"/>
                <c:pt idx="0">
                  <c:v>12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91-45E2-A11D-725C55FE1C4C}"/>
            </c:ext>
          </c:extLst>
        </c:ser>
        <c:ser>
          <c:idx val="1"/>
          <c:order val="1"/>
          <c:tx>
            <c:strRef>
              <c:f>'Opdr 4. Grafieken'!$C$3</c:f>
              <c:strCache>
                <c:ptCount val="1"/>
                <c:pt idx="0">
                  <c:v>Februari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'Opdr 4. Grafieken'!$A$4:$A$7</c:f>
              <c:strCache>
                <c:ptCount val="4"/>
                <c:pt idx="0">
                  <c:v>Huur/hypotheek</c:v>
                </c:pt>
                <c:pt idx="1">
                  <c:v>Telefoon</c:v>
                </c:pt>
                <c:pt idx="2">
                  <c:v>Boodschappen</c:v>
                </c:pt>
                <c:pt idx="3">
                  <c:v>Uitgaan</c:v>
                </c:pt>
              </c:strCache>
            </c:strRef>
          </c:cat>
          <c:val>
            <c:numRef>
              <c:f>'Opdr 4. Grafieken'!$C$4:$C$7</c:f>
              <c:numCache>
                <c:formatCode>General</c:formatCode>
                <c:ptCount val="4"/>
                <c:pt idx="0">
                  <c:v>12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91-45E2-A11D-725C55FE1C4C}"/>
            </c:ext>
          </c:extLst>
        </c:ser>
        <c:ser>
          <c:idx val="2"/>
          <c:order val="2"/>
          <c:tx>
            <c:strRef>
              <c:f>'Opdr 4. Grafieken'!$D$3</c:f>
              <c:strCache>
                <c:ptCount val="1"/>
                <c:pt idx="0">
                  <c:v>Maart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'Opdr 4. Grafieken'!$A$4:$A$7</c:f>
              <c:strCache>
                <c:ptCount val="4"/>
                <c:pt idx="0">
                  <c:v>Huur/hypotheek</c:v>
                </c:pt>
                <c:pt idx="1">
                  <c:v>Telefoon</c:v>
                </c:pt>
                <c:pt idx="2">
                  <c:v>Boodschappen</c:v>
                </c:pt>
                <c:pt idx="3">
                  <c:v>Uitgaan</c:v>
                </c:pt>
              </c:strCache>
            </c:strRef>
          </c:cat>
          <c:val>
            <c:numRef>
              <c:f>'Opdr 4. Grafieken'!$D$4:$D$7</c:f>
              <c:numCache>
                <c:formatCode>General</c:formatCode>
                <c:ptCount val="4"/>
                <c:pt idx="0">
                  <c:v>12</c:v>
                </c:pt>
                <c:pt idx="1">
                  <c:v>14</c:v>
                </c:pt>
                <c:pt idx="2">
                  <c:v>30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91-45E2-A11D-725C55FE1C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2505376"/>
        <c:axId val="892499472"/>
        <c:axId val="0"/>
      </c:bar3DChart>
      <c:catAx>
        <c:axId val="892505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892499472"/>
        <c:crosses val="autoZero"/>
        <c:auto val="1"/>
        <c:lblAlgn val="ctr"/>
        <c:lblOffset val="100"/>
        <c:noMultiLvlLbl val="0"/>
      </c:catAx>
      <c:valAx>
        <c:axId val="892499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892505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'Opdr 4. Grafieken'!$B$3</c:f>
              <c:strCache>
                <c:ptCount val="1"/>
                <c:pt idx="0">
                  <c:v>Januari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70EE-450B-9397-48608AEE3D2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70EE-450B-9397-48608AEE3D2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70EE-450B-9397-48608AEE3D22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EE1-4761-AE99-23AF085D1EA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 xmlns:c15="http://schemas.microsoft.com/office/drawing/2012/chart">
              <c:ext xmlns:c15="http://schemas.microsoft.com/office/drawing/2012/chart" uri="{CE6537A1-D6FC-4f65-9D91-7224C49458BB}"/>
            </c:extLst>
          </c:dLbls>
          <c:cat>
            <c:strRef>
              <c:f>'Opdr 4. Grafieken'!$A$4:$A$7</c:f>
              <c:strCache>
                <c:ptCount val="4"/>
                <c:pt idx="0">
                  <c:v>Huur/hypotheek</c:v>
                </c:pt>
                <c:pt idx="1">
                  <c:v>Telefoon</c:v>
                </c:pt>
                <c:pt idx="2">
                  <c:v>Boodschappen</c:v>
                </c:pt>
                <c:pt idx="3">
                  <c:v>Uitgaan</c:v>
                </c:pt>
              </c:strCache>
            </c:strRef>
          </c:cat>
          <c:val>
            <c:numRef>
              <c:f>'Opdr 4. Grafieken'!$B$4:$B$7</c:f>
              <c:numCache>
                <c:formatCode>General</c:formatCode>
                <c:ptCount val="4"/>
                <c:pt idx="0">
                  <c:v>12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0EE-450B-9397-48608AEE3D22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'Opdr 4. Grafieken'!$C$3</c15:sqref>
                        </c15:formulaRef>
                      </c:ext>
                    </c:extLst>
                    <c:strCache>
                      <c:ptCount val="1"/>
                      <c:pt idx="0">
                        <c:v>Februari</c:v>
                      </c:pt>
                    </c:strCache>
                  </c:strRef>
                </c:tx>
                <c:dPt>
                  <c:idx val="0"/>
                  <c:bubble3D val="0"/>
                  <c:spPr>
                    <a:gradFill rotWithShape="1">
                      <a:gsLst>
                        <a:gs pos="0">
                          <a:schemeClr val="accent1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01-70EE-450B-9397-48608AEE3D22}"/>
                    </c:ext>
                  </c:extLst>
                </c:dPt>
                <c:dPt>
                  <c:idx val="1"/>
                  <c:bubble3D val="0"/>
                  <c:spPr>
                    <a:gradFill rotWithShape="1">
                      <a:gsLst>
                        <a:gs pos="0">
                          <a:schemeClr val="accent2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03-70EE-450B-9397-48608AEE3D22}"/>
                    </c:ext>
                  </c:extLst>
                </c:dPt>
                <c:dPt>
                  <c:idx val="2"/>
                  <c:bubble3D val="0"/>
                  <c:spPr>
                    <a:gradFill rotWithShape="1">
                      <a:gsLst>
                        <a:gs pos="0">
                          <a:schemeClr val="accent3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3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3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05-70EE-450B-9397-48608AEE3D22}"/>
                    </c:ext>
                  </c:extLst>
                </c:dPt>
                <c:dPt>
                  <c:idx val="3"/>
                  <c:bubble3D val="0"/>
                  <c:spPr>
                    <a:gradFill rotWithShape="1">
                      <a:gsLst>
                        <a:gs pos="0">
                          <a:schemeClr val="accent4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4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4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0F-7EE1-4761-AE99-23AF085D1EA7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nl-NL"/>
                    </a:p>
                  </c:txPr>
                  <c:dLblPos val="inEnd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lt1">
                            <a:lumMod val="95000"/>
                            <a:alpha val="54000"/>
                          </a:schemeClr>
                        </a:solidFill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'Opdr 4. Grafieken'!$A$4:$A$7</c15:sqref>
                        </c15:formulaRef>
                      </c:ext>
                    </c:extLst>
                    <c:strCache>
                      <c:ptCount val="4"/>
                      <c:pt idx="0">
                        <c:v>Huur/hypotheek</c:v>
                      </c:pt>
                      <c:pt idx="1">
                        <c:v>Telefoon</c:v>
                      </c:pt>
                      <c:pt idx="2">
                        <c:v>Boodschappen</c:v>
                      </c:pt>
                      <c:pt idx="3">
                        <c:v>Uitgaan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'Opdr 4. Grafieken'!$C$4:$C$7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12</c:v>
                      </c:pt>
                      <c:pt idx="1">
                        <c:v>10</c:v>
                      </c:pt>
                      <c:pt idx="2">
                        <c:v>11</c:v>
                      </c:pt>
                      <c:pt idx="3">
                        <c:v>12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70EE-450B-9397-48608AEE3D22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'Opdr 4. Grafieken'!$D$3</c15:sqref>
                        </c15:formulaRef>
                      </c:ext>
                    </c:extLst>
                    <c:strCache>
                      <c:ptCount val="1"/>
                      <c:pt idx="0">
                        <c:v>Maart</c:v>
                      </c:pt>
                    </c:strCache>
                  </c:strRef>
                </c:tx>
                <c:dPt>
                  <c:idx val="0"/>
                  <c:bubble3D val="0"/>
                  <c:spPr>
                    <a:gradFill rotWithShape="1">
                      <a:gsLst>
                        <a:gs pos="0">
                          <a:schemeClr val="accent1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1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1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F-70EE-450B-9397-48608AEE3D22}"/>
                    </c:ext>
                  </c:extLst>
                </c:dPt>
                <c:dPt>
                  <c:idx val="1"/>
                  <c:bubble3D val="0"/>
                  <c:spPr>
                    <a:gradFill rotWithShape="1">
                      <a:gsLst>
                        <a:gs pos="0">
                          <a:schemeClr val="accent2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2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2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1-70EE-450B-9397-48608AEE3D22}"/>
                    </c:ext>
                  </c:extLst>
                </c:dPt>
                <c:dPt>
                  <c:idx val="2"/>
                  <c:bubble3D val="0"/>
                  <c:spPr>
                    <a:gradFill rotWithShape="1">
                      <a:gsLst>
                        <a:gs pos="0">
                          <a:schemeClr val="accent3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3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3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3-70EE-450B-9397-48608AEE3D22}"/>
                    </c:ext>
                  </c:extLst>
                </c:dPt>
                <c:dPt>
                  <c:idx val="3"/>
                  <c:bubble3D val="0"/>
                  <c:spPr>
                    <a:gradFill rotWithShape="1">
                      <a:gsLst>
                        <a:gs pos="0">
                          <a:schemeClr val="accent4">
                            <a:satMod val="103000"/>
                            <a:lumMod val="102000"/>
                            <a:tint val="94000"/>
                          </a:schemeClr>
                        </a:gs>
                        <a:gs pos="50000">
                          <a:schemeClr val="accent4">
                            <a:satMod val="110000"/>
                            <a:lumMod val="100000"/>
                            <a:shade val="100000"/>
                          </a:schemeClr>
                        </a:gs>
                        <a:gs pos="100000">
                          <a:schemeClr val="accent4">
                            <a:lumMod val="99000"/>
                            <a:satMod val="120000"/>
                            <a:shade val="78000"/>
                          </a:schemeClr>
                        </a:gs>
                      </a:gsLst>
                      <a:lin ang="5400000" scaled="0"/>
                    </a:gradFill>
                    <a:ln>
                      <a:noFill/>
                    </a:ln>
                    <a:effectLst>
                      <a:outerShdw blurRad="57150" dist="19050" dir="5400000" algn="ctr" rotWithShape="0">
                        <a:srgbClr val="000000">
                          <a:alpha val="63000"/>
                        </a:srgb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7-7EE1-4761-AE99-23AF085D1EA7}"/>
                    </c:ext>
                  </c:extLst>
                </c:dPt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nl-NL"/>
                    </a:p>
                  </c:txPr>
                  <c:dLblPos val="inEnd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lt1">
                            <a:lumMod val="95000"/>
                            <a:alpha val="54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'Opdr 4. Grafieken'!$A$4:$A$7</c15:sqref>
                        </c15:formulaRef>
                      </c:ext>
                    </c:extLst>
                    <c:strCache>
                      <c:ptCount val="4"/>
                      <c:pt idx="0">
                        <c:v>Huur/hypotheek</c:v>
                      </c:pt>
                      <c:pt idx="1">
                        <c:v>Telefoon</c:v>
                      </c:pt>
                      <c:pt idx="2">
                        <c:v>Boodschappen</c:v>
                      </c:pt>
                      <c:pt idx="3">
                        <c:v>Uitgaan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'Opdr 4. Grafieken'!$D$4:$D$7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12</c:v>
                      </c:pt>
                      <c:pt idx="1">
                        <c:v>14</c:v>
                      </c:pt>
                      <c:pt idx="2">
                        <c:v>30</c:v>
                      </c:pt>
                      <c:pt idx="3">
                        <c:v>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70EE-450B-9397-48608AEE3D22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nl-NL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4AAE79F-884F-4ABF-8044-79AFEAC89639}">
  <sheetPr codeName="Grafiek14"/>
  <sheetViews>
    <sheetView zoomScale="72" workbookViewId="0" zoomToFit="1"/>
  </sheetViews>
  <pageMargins left="0.7" right="0.7" top="0.75" bottom="0.75" header="0.3" footer="0.3"/>
  <pageSetup paperSize="9" orientation="landscape" r:id="rId1"/>
  <drawing r:id="rId2"/>
</chartsheet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9A9755CE-DD2B-41C3-AB7B-B5EC3AF690F8}" type="doc">
      <dgm:prSet loTypeId="urn:microsoft.com/office/officeart/2005/8/layout/cycle5" loCatId="cycle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nl-NL"/>
        </a:p>
      </dgm:t>
    </dgm:pt>
    <dgm:pt modelId="{2CAD032E-E18C-4BB7-9020-107716982482}">
      <dgm:prSet phldrT="[Tekst]"/>
      <dgm:spPr/>
      <dgm:t>
        <a:bodyPr/>
        <a:lstStyle/>
        <a:p>
          <a:r>
            <a:rPr lang="nl-NL"/>
            <a:t>Try</a:t>
          </a:r>
        </a:p>
      </dgm:t>
    </dgm:pt>
    <dgm:pt modelId="{88CEE291-929A-450F-8ED2-BDA8E4E33D67}" type="parTrans" cxnId="{600AAF7A-B191-4E2E-B96C-D59F95558EE6}">
      <dgm:prSet/>
      <dgm:spPr/>
      <dgm:t>
        <a:bodyPr/>
        <a:lstStyle/>
        <a:p>
          <a:endParaRPr lang="nl-NL"/>
        </a:p>
      </dgm:t>
    </dgm:pt>
    <dgm:pt modelId="{70740368-5734-45BD-A204-BF36293F63F0}" type="sibTrans" cxnId="{600AAF7A-B191-4E2E-B96C-D59F95558EE6}">
      <dgm:prSet/>
      <dgm:spPr/>
      <dgm:t>
        <a:bodyPr/>
        <a:lstStyle/>
        <a:p>
          <a:endParaRPr lang="nl-NL"/>
        </a:p>
      </dgm:t>
    </dgm:pt>
    <dgm:pt modelId="{3F959028-5D2B-461E-AAFA-57450D544336}">
      <dgm:prSet phldrT="[Tekst]"/>
      <dgm:spPr/>
      <dgm:t>
        <a:bodyPr/>
        <a:lstStyle/>
        <a:p>
          <a:r>
            <a:rPr lang="nl-NL"/>
            <a:t>Try again</a:t>
          </a:r>
        </a:p>
      </dgm:t>
    </dgm:pt>
    <dgm:pt modelId="{B87A483C-5DD8-45D1-8249-AAA8266DC54F}" type="parTrans" cxnId="{F6ECAF29-A54D-4862-83C7-2EF67E24DCAE}">
      <dgm:prSet/>
      <dgm:spPr/>
      <dgm:t>
        <a:bodyPr/>
        <a:lstStyle/>
        <a:p>
          <a:endParaRPr lang="nl-NL"/>
        </a:p>
      </dgm:t>
    </dgm:pt>
    <dgm:pt modelId="{70ADF127-40DB-479F-98C8-78CAE46A36C1}" type="sibTrans" cxnId="{F6ECAF29-A54D-4862-83C7-2EF67E24DCAE}">
      <dgm:prSet/>
      <dgm:spPr/>
      <dgm:t>
        <a:bodyPr/>
        <a:lstStyle/>
        <a:p>
          <a:endParaRPr lang="nl-NL"/>
        </a:p>
      </dgm:t>
    </dgm:pt>
    <dgm:pt modelId="{6B798C8A-2B64-4F60-8E56-4E5A0DCBF94C}">
      <dgm:prSet phldrT="[Tekst]"/>
      <dgm:spPr/>
      <dgm:t>
        <a:bodyPr/>
        <a:lstStyle/>
        <a:p>
          <a:r>
            <a:rPr lang="nl-NL"/>
            <a:t>Try again</a:t>
          </a:r>
        </a:p>
      </dgm:t>
    </dgm:pt>
    <dgm:pt modelId="{26407688-9BEF-4CB1-B0FF-02D25432341A}" type="parTrans" cxnId="{BB241214-4176-48BC-BCA4-9DE41219B849}">
      <dgm:prSet/>
      <dgm:spPr/>
      <dgm:t>
        <a:bodyPr/>
        <a:lstStyle/>
        <a:p>
          <a:endParaRPr lang="nl-NL"/>
        </a:p>
      </dgm:t>
    </dgm:pt>
    <dgm:pt modelId="{C0A6CF65-266E-4F02-AA58-C9ACDD9CA2DC}" type="sibTrans" cxnId="{BB241214-4176-48BC-BCA4-9DE41219B849}">
      <dgm:prSet/>
      <dgm:spPr/>
      <dgm:t>
        <a:bodyPr/>
        <a:lstStyle/>
        <a:p>
          <a:endParaRPr lang="nl-NL"/>
        </a:p>
      </dgm:t>
    </dgm:pt>
    <dgm:pt modelId="{4343E782-88ED-4198-AF03-677DFBBBAD66}">
      <dgm:prSet phldrT="[Tekst]"/>
      <dgm:spPr/>
      <dgm:t>
        <a:bodyPr/>
        <a:lstStyle/>
        <a:p>
          <a:r>
            <a:rPr lang="nl-NL"/>
            <a:t>Try again</a:t>
          </a:r>
        </a:p>
      </dgm:t>
    </dgm:pt>
    <dgm:pt modelId="{EA7D3610-081B-4D96-876F-1C0CD9D49EDA}" type="parTrans" cxnId="{10F74EE3-D3AD-4A53-BFE8-CC57973A0F6A}">
      <dgm:prSet/>
      <dgm:spPr/>
      <dgm:t>
        <a:bodyPr/>
        <a:lstStyle/>
        <a:p>
          <a:endParaRPr lang="nl-NL"/>
        </a:p>
      </dgm:t>
    </dgm:pt>
    <dgm:pt modelId="{62BFFB70-646B-4901-BC8D-72D60F74A5EC}" type="sibTrans" cxnId="{10F74EE3-D3AD-4A53-BFE8-CC57973A0F6A}">
      <dgm:prSet/>
      <dgm:spPr/>
      <dgm:t>
        <a:bodyPr/>
        <a:lstStyle/>
        <a:p>
          <a:endParaRPr lang="nl-NL"/>
        </a:p>
      </dgm:t>
    </dgm:pt>
    <dgm:pt modelId="{851890E6-FD15-4FE6-B677-E49F56EB02ED}">
      <dgm:prSet phldrT="[Tekst]"/>
      <dgm:spPr/>
      <dgm:t>
        <a:bodyPr/>
        <a:lstStyle/>
        <a:p>
          <a:r>
            <a:rPr lang="nl-NL"/>
            <a:t>Try again</a:t>
          </a:r>
        </a:p>
      </dgm:t>
    </dgm:pt>
    <dgm:pt modelId="{A570CE9B-36A4-4DEA-9D2E-2283B8E5F71A}" type="parTrans" cxnId="{203482E4-7E13-4888-8D1A-7A74D34BEB1D}">
      <dgm:prSet/>
      <dgm:spPr/>
      <dgm:t>
        <a:bodyPr/>
        <a:lstStyle/>
        <a:p>
          <a:endParaRPr lang="nl-NL"/>
        </a:p>
      </dgm:t>
    </dgm:pt>
    <dgm:pt modelId="{EAEBB8F8-133E-4FD6-AC23-3F7484A2770C}" type="sibTrans" cxnId="{203482E4-7E13-4888-8D1A-7A74D34BEB1D}">
      <dgm:prSet/>
      <dgm:spPr/>
      <dgm:t>
        <a:bodyPr/>
        <a:lstStyle/>
        <a:p>
          <a:endParaRPr lang="nl-NL"/>
        </a:p>
      </dgm:t>
    </dgm:pt>
    <dgm:pt modelId="{5A0277D5-2336-417F-8284-469543E6FA02}" type="pres">
      <dgm:prSet presAssocID="{9A9755CE-DD2B-41C3-AB7B-B5EC3AF690F8}" presName="cycle" presStyleCnt="0">
        <dgm:presLayoutVars>
          <dgm:dir/>
          <dgm:resizeHandles val="exact"/>
        </dgm:presLayoutVars>
      </dgm:prSet>
      <dgm:spPr/>
    </dgm:pt>
    <dgm:pt modelId="{56AD018C-C4D2-494A-A50A-5A65994ED6D8}" type="pres">
      <dgm:prSet presAssocID="{2CAD032E-E18C-4BB7-9020-107716982482}" presName="node" presStyleLbl="node1" presStyleIdx="0" presStyleCnt="5">
        <dgm:presLayoutVars>
          <dgm:bulletEnabled val="1"/>
        </dgm:presLayoutVars>
      </dgm:prSet>
      <dgm:spPr/>
    </dgm:pt>
    <dgm:pt modelId="{CF0800FF-7597-4F44-9AEF-85A34D5419B3}" type="pres">
      <dgm:prSet presAssocID="{2CAD032E-E18C-4BB7-9020-107716982482}" presName="spNode" presStyleCnt="0"/>
      <dgm:spPr/>
    </dgm:pt>
    <dgm:pt modelId="{667EAB2D-1860-43C1-B37A-03829D18DC57}" type="pres">
      <dgm:prSet presAssocID="{70740368-5734-45BD-A204-BF36293F63F0}" presName="sibTrans" presStyleLbl="sibTrans1D1" presStyleIdx="0" presStyleCnt="5"/>
      <dgm:spPr/>
    </dgm:pt>
    <dgm:pt modelId="{48A61C42-01D5-434C-AFA5-F32AD7CFD4EE}" type="pres">
      <dgm:prSet presAssocID="{3F959028-5D2B-461E-AAFA-57450D544336}" presName="node" presStyleLbl="node1" presStyleIdx="1" presStyleCnt="5">
        <dgm:presLayoutVars>
          <dgm:bulletEnabled val="1"/>
        </dgm:presLayoutVars>
      </dgm:prSet>
      <dgm:spPr/>
    </dgm:pt>
    <dgm:pt modelId="{491F5A2D-249C-4212-ACCB-053F001972B0}" type="pres">
      <dgm:prSet presAssocID="{3F959028-5D2B-461E-AAFA-57450D544336}" presName="spNode" presStyleCnt="0"/>
      <dgm:spPr/>
    </dgm:pt>
    <dgm:pt modelId="{76A4FEBC-BD73-49A0-A811-1D3022DA6199}" type="pres">
      <dgm:prSet presAssocID="{70ADF127-40DB-479F-98C8-78CAE46A36C1}" presName="sibTrans" presStyleLbl="sibTrans1D1" presStyleIdx="1" presStyleCnt="5"/>
      <dgm:spPr/>
    </dgm:pt>
    <dgm:pt modelId="{7ABC7F46-B3E1-4DC2-9D47-061ACAF07E84}" type="pres">
      <dgm:prSet presAssocID="{6B798C8A-2B64-4F60-8E56-4E5A0DCBF94C}" presName="node" presStyleLbl="node1" presStyleIdx="2" presStyleCnt="5">
        <dgm:presLayoutVars>
          <dgm:bulletEnabled val="1"/>
        </dgm:presLayoutVars>
      </dgm:prSet>
      <dgm:spPr/>
    </dgm:pt>
    <dgm:pt modelId="{F56ACACE-F81E-4856-905D-6CE4D298D9EF}" type="pres">
      <dgm:prSet presAssocID="{6B798C8A-2B64-4F60-8E56-4E5A0DCBF94C}" presName="spNode" presStyleCnt="0"/>
      <dgm:spPr/>
    </dgm:pt>
    <dgm:pt modelId="{77754475-8C98-4BA5-829D-809F4E94CC82}" type="pres">
      <dgm:prSet presAssocID="{C0A6CF65-266E-4F02-AA58-C9ACDD9CA2DC}" presName="sibTrans" presStyleLbl="sibTrans1D1" presStyleIdx="2" presStyleCnt="5"/>
      <dgm:spPr/>
    </dgm:pt>
    <dgm:pt modelId="{AE2BA615-7BD0-4BD7-A6AA-F3DF78C84A19}" type="pres">
      <dgm:prSet presAssocID="{4343E782-88ED-4198-AF03-677DFBBBAD66}" presName="node" presStyleLbl="node1" presStyleIdx="3" presStyleCnt="5">
        <dgm:presLayoutVars>
          <dgm:bulletEnabled val="1"/>
        </dgm:presLayoutVars>
      </dgm:prSet>
      <dgm:spPr/>
    </dgm:pt>
    <dgm:pt modelId="{637A6937-5D9D-4F16-BD39-BB807EB127CB}" type="pres">
      <dgm:prSet presAssocID="{4343E782-88ED-4198-AF03-677DFBBBAD66}" presName="spNode" presStyleCnt="0"/>
      <dgm:spPr/>
    </dgm:pt>
    <dgm:pt modelId="{135738D2-046A-4546-82D5-2A0E5DA5B0C0}" type="pres">
      <dgm:prSet presAssocID="{62BFFB70-646B-4901-BC8D-72D60F74A5EC}" presName="sibTrans" presStyleLbl="sibTrans1D1" presStyleIdx="3" presStyleCnt="5"/>
      <dgm:spPr/>
    </dgm:pt>
    <dgm:pt modelId="{6EDC7AAF-945D-4146-BF85-3DDE85953F2E}" type="pres">
      <dgm:prSet presAssocID="{851890E6-FD15-4FE6-B677-E49F56EB02ED}" presName="node" presStyleLbl="node1" presStyleIdx="4" presStyleCnt="5">
        <dgm:presLayoutVars>
          <dgm:bulletEnabled val="1"/>
        </dgm:presLayoutVars>
      </dgm:prSet>
      <dgm:spPr/>
    </dgm:pt>
    <dgm:pt modelId="{169AF7EB-6478-42F6-9B12-4A6B0E923C3C}" type="pres">
      <dgm:prSet presAssocID="{851890E6-FD15-4FE6-B677-E49F56EB02ED}" presName="spNode" presStyleCnt="0"/>
      <dgm:spPr/>
    </dgm:pt>
    <dgm:pt modelId="{1EE601C1-137D-4078-BF2F-B2AEB474EBA9}" type="pres">
      <dgm:prSet presAssocID="{EAEBB8F8-133E-4FD6-AC23-3F7484A2770C}" presName="sibTrans" presStyleLbl="sibTrans1D1" presStyleIdx="4" presStyleCnt="5"/>
      <dgm:spPr/>
    </dgm:pt>
  </dgm:ptLst>
  <dgm:cxnLst>
    <dgm:cxn modelId="{3E9B6406-AE34-4628-83E1-AF9FA721978C}" type="presOf" srcId="{4343E782-88ED-4198-AF03-677DFBBBAD66}" destId="{AE2BA615-7BD0-4BD7-A6AA-F3DF78C84A19}" srcOrd="0" destOrd="0" presId="urn:microsoft.com/office/officeart/2005/8/layout/cycle5"/>
    <dgm:cxn modelId="{CDE30811-C476-4ACF-A44B-0617D296AA85}" type="presOf" srcId="{6B798C8A-2B64-4F60-8E56-4E5A0DCBF94C}" destId="{7ABC7F46-B3E1-4DC2-9D47-061ACAF07E84}" srcOrd="0" destOrd="0" presId="urn:microsoft.com/office/officeart/2005/8/layout/cycle5"/>
    <dgm:cxn modelId="{BB241214-4176-48BC-BCA4-9DE41219B849}" srcId="{9A9755CE-DD2B-41C3-AB7B-B5EC3AF690F8}" destId="{6B798C8A-2B64-4F60-8E56-4E5A0DCBF94C}" srcOrd="2" destOrd="0" parTransId="{26407688-9BEF-4CB1-B0FF-02D25432341A}" sibTransId="{C0A6CF65-266E-4F02-AA58-C9ACDD9CA2DC}"/>
    <dgm:cxn modelId="{F6ECAF29-A54D-4862-83C7-2EF67E24DCAE}" srcId="{9A9755CE-DD2B-41C3-AB7B-B5EC3AF690F8}" destId="{3F959028-5D2B-461E-AAFA-57450D544336}" srcOrd="1" destOrd="0" parTransId="{B87A483C-5DD8-45D1-8249-AAA8266DC54F}" sibTransId="{70ADF127-40DB-479F-98C8-78CAE46A36C1}"/>
    <dgm:cxn modelId="{600AAF7A-B191-4E2E-B96C-D59F95558EE6}" srcId="{9A9755CE-DD2B-41C3-AB7B-B5EC3AF690F8}" destId="{2CAD032E-E18C-4BB7-9020-107716982482}" srcOrd="0" destOrd="0" parTransId="{88CEE291-929A-450F-8ED2-BDA8E4E33D67}" sibTransId="{70740368-5734-45BD-A204-BF36293F63F0}"/>
    <dgm:cxn modelId="{78023E88-396A-413E-8FB5-4FF087A98F4B}" type="presOf" srcId="{851890E6-FD15-4FE6-B677-E49F56EB02ED}" destId="{6EDC7AAF-945D-4146-BF85-3DDE85953F2E}" srcOrd="0" destOrd="0" presId="urn:microsoft.com/office/officeart/2005/8/layout/cycle5"/>
    <dgm:cxn modelId="{1D608E8B-E250-4C13-9B55-1D2EABE82E60}" type="presOf" srcId="{2CAD032E-E18C-4BB7-9020-107716982482}" destId="{56AD018C-C4D2-494A-A50A-5A65994ED6D8}" srcOrd="0" destOrd="0" presId="urn:microsoft.com/office/officeart/2005/8/layout/cycle5"/>
    <dgm:cxn modelId="{8B403793-FBD8-459C-BD3F-4FB2BF16FC7E}" type="presOf" srcId="{EAEBB8F8-133E-4FD6-AC23-3F7484A2770C}" destId="{1EE601C1-137D-4078-BF2F-B2AEB474EBA9}" srcOrd="0" destOrd="0" presId="urn:microsoft.com/office/officeart/2005/8/layout/cycle5"/>
    <dgm:cxn modelId="{26843FAA-9344-404B-958F-D10E7161773E}" type="presOf" srcId="{62BFFB70-646B-4901-BC8D-72D60F74A5EC}" destId="{135738D2-046A-4546-82D5-2A0E5DA5B0C0}" srcOrd="0" destOrd="0" presId="urn:microsoft.com/office/officeart/2005/8/layout/cycle5"/>
    <dgm:cxn modelId="{F8E2E3AB-9A84-4197-B722-1CED4D03154F}" type="presOf" srcId="{3F959028-5D2B-461E-AAFA-57450D544336}" destId="{48A61C42-01D5-434C-AFA5-F32AD7CFD4EE}" srcOrd="0" destOrd="0" presId="urn:microsoft.com/office/officeart/2005/8/layout/cycle5"/>
    <dgm:cxn modelId="{E8E594B0-884B-4900-A855-F411F342F7FD}" type="presOf" srcId="{9A9755CE-DD2B-41C3-AB7B-B5EC3AF690F8}" destId="{5A0277D5-2336-417F-8284-469543E6FA02}" srcOrd="0" destOrd="0" presId="urn:microsoft.com/office/officeart/2005/8/layout/cycle5"/>
    <dgm:cxn modelId="{FACC9FB4-073B-4A69-9E49-BA19AF12EDCE}" type="presOf" srcId="{70740368-5734-45BD-A204-BF36293F63F0}" destId="{667EAB2D-1860-43C1-B37A-03829D18DC57}" srcOrd="0" destOrd="0" presId="urn:microsoft.com/office/officeart/2005/8/layout/cycle5"/>
    <dgm:cxn modelId="{74934BD8-E705-4313-B6A2-78B8965ADB2C}" type="presOf" srcId="{C0A6CF65-266E-4F02-AA58-C9ACDD9CA2DC}" destId="{77754475-8C98-4BA5-829D-809F4E94CC82}" srcOrd="0" destOrd="0" presId="urn:microsoft.com/office/officeart/2005/8/layout/cycle5"/>
    <dgm:cxn modelId="{10F74EE3-D3AD-4A53-BFE8-CC57973A0F6A}" srcId="{9A9755CE-DD2B-41C3-AB7B-B5EC3AF690F8}" destId="{4343E782-88ED-4198-AF03-677DFBBBAD66}" srcOrd="3" destOrd="0" parTransId="{EA7D3610-081B-4D96-876F-1C0CD9D49EDA}" sibTransId="{62BFFB70-646B-4901-BC8D-72D60F74A5EC}"/>
    <dgm:cxn modelId="{203482E4-7E13-4888-8D1A-7A74D34BEB1D}" srcId="{9A9755CE-DD2B-41C3-AB7B-B5EC3AF690F8}" destId="{851890E6-FD15-4FE6-B677-E49F56EB02ED}" srcOrd="4" destOrd="0" parTransId="{A570CE9B-36A4-4DEA-9D2E-2283B8E5F71A}" sibTransId="{EAEBB8F8-133E-4FD6-AC23-3F7484A2770C}"/>
    <dgm:cxn modelId="{9A4C45FF-C157-4B6F-B25C-3FF5B509ABE7}" type="presOf" srcId="{70ADF127-40DB-479F-98C8-78CAE46A36C1}" destId="{76A4FEBC-BD73-49A0-A811-1D3022DA6199}" srcOrd="0" destOrd="0" presId="urn:microsoft.com/office/officeart/2005/8/layout/cycle5"/>
    <dgm:cxn modelId="{7C2DD1F5-42AD-46C6-9D7C-042B440491B2}" type="presParOf" srcId="{5A0277D5-2336-417F-8284-469543E6FA02}" destId="{56AD018C-C4D2-494A-A50A-5A65994ED6D8}" srcOrd="0" destOrd="0" presId="urn:microsoft.com/office/officeart/2005/8/layout/cycle5"/>
    <dgm:cxn modelId="{208E7950-40A6-4150-880D-C15582791BA5}" type="presParOf" srcId="{5A0277D5-2336-417F-8284-469543E6FA02}" destId="{CF0800FF-7597-4F44-9AEF-85A34D5419B3}" srcOrd="1" destOrd="0" presId="urn:microsoft.com/office/officeart/2005/8/layout/cycle5"/>
    <dgm:cxn modelId="{5D1B62BF-95C1-410A-BD49-803A8D66476F}" type="presParOf" srcId="{5A0277D5-2336-417F-8284-469543E6FA02}" destId="{667EAB2D-1860-43C1-B37A-03829D18DC57}" srcOrd="2" destOrd="0" presId="urn:microsoft.com/office/officeart/2005/8/layout/cycle5"/>
    <dgm:cxn modelId="{2705787A-AE9D-45F6-8922-CB1D7DDD0A68}" type="presParOf" srcId="{5A0277D5-2336-417F-8284-469543E6FA02}" destId="{48A61C42-01D5-434C-AFA5-F32AD7CFD4EE}" srcOrd="3" destOrd="0" presId="urn:microsoft.com/office/officeart/2005/8/layout/cycle5"/>
    <dgm:cxn modelId="{95D02786-D387-46C9-8B9E-6381B09312D8}" type="presParOf" srcId="{5A0277D5-2336-417F-8284-469543E6FA02}" destId="{491F5A2D-249C-4212-ACCB-053F001972B0}" srcOrd="4" destOrd="0" presId="urn:microsoft.com/office/officeart/2005/8/layout/cycle5"/>
    <dgm:cxn modelId="{C47A8FE4-4EA9-4FF3-A050-683CA142F546}" type="presParOf" srcId="{5A0277D5-2336-417F-8284-469543E6FA02}" destId="{76A4FEBC-BD73-49A0-A811-1D3022DA6199}" srcOrd="5" destOrd="0" presId="urn:microsoft.com/office/officeart/2005/8/layout/cycle5"/>
    <dgm:cxn modelId="{3CB624F3-0210-4293-B4FF-0DAC30210E64}" type="presParOf" srcId="{5A0277D5-2336-417F-8284-469543E6FA02}" destId="{7ABC7F46-B3E1-4DC2-9D47-061ACAF07E84}" srcOrd="6" destOrd="0" presId="urn:microsoft.com/office/officeart/2005/8/layout/cycle5"/>
    <dgm:cxn modelId="{C16C551D-0D73-476A-8FA5-0CF5CCEEACD7}" type="presParOf" srcId="{5A0277D5-2336-417F-8284-469543E6FA02}" destId="{F56ACACE-F81E-4856-905D-6CE4D298D9EF}" srcOrd="7" destOrd="0" presId="urn:microsoft.com/office/officeart/2005/8/layout/cycle5"/>
    <dgm:cxn modelId="{A9416F1F-8E0D-4FEC-81D8-C04AE4C959AC}" type="presParOf" srcId="{5A0277D5-2336-417F-8284-469543E6FA02}" destId="{77754475-8C98-4BA5-829D-809F4E94CC82}" srcOrd="8" destOrd="0" presId="urn:microsoft.com/office/officeart/2005/8/layout/cycle5"/>
    <dgm:cxn modelId="{CC05F807-EC1B-4D3A-9EC1-ADB52CAB13A8}" type="presParOf" srcId="{5A0277D5-2336-417F-8284-469543E6FA02}" destId="{AE2BA615-7BD0-4BD7-A6AA-F3DF78C84A19}" srcOrd="9" destOrd="0" presId="urn:microsoft.com/office/officeart/2005/8/layout/cycle5"/>
    <dgm:cxn modelId="{9D178327-B0F9-460F-828C-0C23B8342A34}" type="presParOf" srcId="{5A0277D5-2336-417F-8284-469543E6FA02}" destId="{637A6937-5D9D-4F16-BD39-BB807EB127CB}" srcOrd="10" destOrd="0" presId="urn:microsoft.com/office/officeart/2005/8/layout/cycle5"/>
    <dgm:cxn modelId="{9DC473A2-CE22-4B56-B2E7-D1EB06C2DCAD}" type="presParOf" srcId="{5A0277D5-2336-417F-8284-469543E6FA02}" destId="{135738D2-046A-4546-82D5-2A0E5DA5B0C0}" srcOrd="11" destOrd="0" presId="urn:microsoft.com/office/officeart/2005/8/layout/cycle5"/>
    <dgm:cxn modelId="{50C304BC-26EA-4490-A5A3-97CB1973F41B}" type="presParOf" srcId="{5A0277D5-2336-417F-8284-469543E6FA02}" destId="{6EDC7AAF-945D-4146-BF85-3DDE85953F2E}" srcOrd="12" destOrd="0" presId="urn:microsoft.com/office/officeart/2005/8/layout/cycle5"/>
    <dgm:cxn modelId="{616C3C5E-1AB6-43B7-A6B4-C04D020D8F22}" type="presParOf" srcId="{5A0277D5-2336-417F-8284-469543E6FA02}" destId="{169AF7EB-6478-42F6-9B12-4A6B0E923C3C}" srcOrd="13" destOrd="0" presId="urn:microsoft.com/office/officeart/2005/8/layout/cycle5"/>
    <dgm:cxn modelId="{B86AC373-58F2-425C-B080-70A80CF1098F}" type="presParOf" srcId="{5A0277D5-2336-417F-8284-469543E6FA02}" destId="{1EE601C1-137D-4078-BF2F-B2AEB474EBA9}" srcOrd="14" destOrd="0" presId="urn:microsoft.com/office/officeart/2005/8/layout/cycle5"/>
  </dgm:cxnLst>
  <dgm:bg/>
  <dgm:whole/>
  <dgm:extLst>
    <a:ext uri="http://schemas.microsoft.com/office/drawing/2008/diagram">
      <dsp:dataModelExt xmlns:dsp="http://schemas.microsoft.com/office/drawing/2008/diagram" relId="rId10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56AD018C-C4D2-494A-A50A-5A65994ED6D8}">
      <dsp:nvSpPr>
        <dsp:cNvPr id="0" name=""/>
        <dsp:cNvSpPr/>
      </dsp:nvSpPr>
      <dsp:spPr>
        <a:xfrm>
          <a:off x="1835050" y="191"/>
          <a:ext cx="901898" cy="586233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7150" tIns="57150" rIns="57150" bIns="57150" numCol="1" spcCol="1270" anchor="ctr" anchorCtr="0">
          <a:noAutofit/>
        </a:bodyPr>
        <a:lstStyle/>
        <a:p>
          <a:pPr marL="0" lvl="0" indent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nl-NL" sz="1500" kern="1200"/>
            <a:t>Try</a:t>
          </a:r>
        </a:p>
      </dsp:txBody>
      <dsp:txXfrm>
        <a:off x="1863668" y="28809"/>
        <a:ext cx="844662" cy="528997"/>
      </dsp:txXfrm>
    </dsp:sp>
    <dsp:sp modelId="{667EAB2D-1860-43C1-B37A-03829D18DC57}">
      <dsp:nvSpPr>
        <dsp:cNvPr id="0" name=""/>
        <dsp:cNvSpPr/>
      </dsp:nvSpPr>
      <dsp:spPr>
        <a:xfrm>
          <a:off x="1115263" y="293308"/>
          <a:ext cx="2341473" cy="2341473"/>
        </a:xfrm>
        <a:custGeom>
          <a:avLst/>
          <a:gdLst/>
          <a:ahLst/>
          <a:cxnLst/>
          <a:rect l="0" t="0" r="0" b="0"/>
          <a:pathLst>
            <a:path>
              <a:moveTo>
                <a:pt x="1742388" y="149052"/>
              </a:moveTo>
              <a:arcTo wR="1170736" hR="1170736" stAng="17953671" swAng="1211164"/>
            </a:path>
          </a:pathLst>
        </a:custGeom>
        <a:noFill/>
        <a:ln w="635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  <a:tailEnd type="arrow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8A61C42-01D5-434C-AFA5-F32AD7CFD4EE}">
      <dsp:nvSpPr>
        <dsp:cNvPr id="0" name=""/>
        <dsp:cNvSpPr/>
      </dsp:nvSpPr>
      <dsp:spPr>
        <a:xfrm>
          <a:off x="2948487" y="809150"/>
          <a:ext cx="901898" cy="586233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7150" tIns="57150" rIns="57150" bIns="57150" numCol="1" spcCol="1270" anchor="ctr" anchorCtr="0">
          <a:noAutofit/>
        </a:bodyPr>
        <a:lstStyle/>
        <a:p>
          <a:pPr marL="0" lvl="0" indent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nl-NL" sz="1500" kern="1200"/>
            <a:t>Try again</a:t>
          </a:r>
        </a:p>
      </dsp:txBody>
      <dsp:txXfrm>
        <a:off x="2977105" y="837768"/>
        <a:ext cx="844662" cy="528997"/>
      </dsp:txXfrm>
    </dsp:sp>
    <dsp:sp modelId="{76A4FEBC-BD73-49A0-A811-1D3022DA6199}">
      <dsp:nvSpPr>
        <dsp:cNvPr id="0" name=""/>
        <dsp:cNvSpPr/>
      </dsp:nvSpPr>
      <dsp:spPr>
        <a:xfrm>
          <a:off x="1115263" y="293308"/>
          <a:ext cx="2341473" cy="2341473"/>
        </a:xfrm>
        <a:custGeom>
          <a:avLst/>
          <a:gdLst/>
          <a:ahLst/>
          <a:cxnLst/>
          <a:rect l="0" t="0" r="0" b="0"/>
          <a:pathLst>
            <a:path>
              <a:moveTo>
                <a:pt x="2338661" y="1251820"/>
              </a:moveTo>
              <a:arcTo wR="1170736" hR="1170736" stAng="21838286" swAng="1359436"/>
            </a:path>
          </a:pathLst>
        </a:custGeom>
        <a:noFill/>
        <a:ln w="635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  <a:tailEnd type="arrow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ABC7F46-B3E1-4DC2-9D47-061ACAF07E84}">
      <dsp:nvSpPr>
        <dsp:cNvPr id="0" name=""/>
        <dsp:cNvSpPr/>
      </dsp:nvSpPr>
      <dsp:spPr>
        <a:xfrm>
          <a:off x="2523192" y="2118073"/>
          <a:ext cx="901898" cy="586233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7150" tIns="57150" rIns="57150" bIns="57150" numCol="1" spcCol="1270" anchor="ctr" anchorCtr="0">
          <a:noAutofit/>
        </a:bodyPr>
        <a:lstStyle/>
        <a:p>
          <a:pPr marL="0" lvl="0" indent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nl-NL" sz="1500" kern="1200"/>
            <a:t>Try again</a:t>
          </a:r>
        </a:p>
      </dsp:txBody>
      <dsp:txXfrm>
        <a:off x="2551810" y="2146691"/>
        <a:ext cx="844662" cy="528997"/>
      </dsp:txXfrm>
    </dsp:sp>
    <dsp:sp modelId="{77754475-8C98-4BA5-829D-809F4E94CC82}">
      <dsp:nvSpPr>
        <dsp:cNvPr id="0" name=""/>
        <dsp:cNvSpPr/>
      </dsp:nvSpPr>
      <dsp:spPr>
        <a:xfrm>
          <a:off x="1115263" y="293308"/>
          <a:ext cx="2341473" cy="2341473"/>
        </a:xfrm>
        <a:custGeom>
          <a:avLst/>
          <a:gdLst/>
          <a:ahLst/>
          <a:cxnLst/>
          <a:rect l="0" t="0" r="0" b="0"/>
          <a:pathLst>
            <a:path>
              <a:moveTo>
                <a:pt x="1314342" y="2332632"/>
              </a:moveTo>
              <a:arcTo wR="1170736" hR="1170736" stAng="4977250" swAng="845499"/>
            </a:path>
          </a:pathLst>
        </a:custGeom>
        <a:noFill/>
        <a:ln w="635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  <a:tailEnd type="arrow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E2BA615-7BD0-4BD7-A6AA-F3DF78C84A19}">
      <dsp:nvSpPr>
        <dsp:cNvPr id="0" name=""/>
        <dsp:cNvSpPr/>
      </dsp:nvSpPr>
      <dsp:spPr>
        <a:xfrm>
          <a:off x="1146909" y="2118073"/>
          <a:ext cx="901898" cy="586233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7150" tIns="57150" rIns="57150" bIns="57150" numCol="1" spcCol="1270" anchor="ctr" anchorCtr="0">
          <a:noAutofit/>
        </a:bodyPr>
        <a:lstStyle/>
        <a:p>
          <a:pPr marL="0" lvl="0" indent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nl-NL" sz="1500" kern="1200"/>
            <a:t>Try again</a:t>
          </a:r>
        </a:p>
      </dsp:txBody>
      <dsp:txXfrm>
        <a:off x="1175527" y="2146691"/>
        <a:ext cx="844662" cy="528997"/>
      </dsp:txXfrm>
    </dsp:sp>
    <dsp:sp modelId="{135738D2-046A-4546-82D5-2A0E5DA5B0C0}">
      <dsp:nvSpPr>
        <dsp:cNvPr id="0" name=""/>
        <dsp:cNvSpPr/>
      </dsp:nvSpPr>
      <dsp:spPr>
        <a:xfrm>
          <a:off x="1115263" y="293308"/>
          <a:ext cx="2341473" cy="2341473"/>
        </a:xfrm>
        <a:custGeom>
          <a:avLst/>
          <a:gdLst/>
          <a:ahLst/>
          <a:cxnLst/>
          <a:rect l="0" t="0" r="0" b="0"/>
          <a:pathLst>
            <a:path>
              <a:moveTo>
                <a:pt x="124180" y="1695468"/>
              </a:moveTo>
              <a:arcTo wR="1170736" hR="1170736" stAng="9202278" swAng="1359436"/>
            </a:path>
          </a:pathLst>
        </a:custGeom>
        <a:noFill/>
        <a:ln w="635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  <a:tailEnd type="arrow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EDC7AAF-945D-4146-BF85-3DDE85953F2E}">
      <dsp:nvSpPr>
        <dsp:cNvPr id="0" name=""/>
        <dsp:cNvSpPr/>
      </dsp:nvSpPr>
      <dsp:spPr>
        <a:xfrm>
          <a:off x="721614" y="809150"/>
          <a:ext cx="901898" cy="586233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57150" tIns="57150" rIns="57150" bIns="57150" numCol="1" spcCol="1270" anchor="ctr" anchorCtr="0">
          <a:noAutofit/>
        </a:bodyPr>
        <a:lstStyle/>
        <a:p>
          <a:pPr marL="0" lvl="0" indent="0" algn="ctr" defTabSz="6667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nl-NL" sz="1500" kern="1200"/>
            <a:t>Try again</a:t>
          </a:r>
        </a:p>
      </dsp:txBody>
      <dsp:txXfrm>
        <a:off x="750232" y="837768"/>
        <a:ext cx="844662" cy="528997"/>
      </dsp:txXfrm>
    </dsp:sp>
    <dsp:sp modelId="{1EE601C1-137D-4078-BF2F-B2AEB474EBA9}">
      <dsp:nvSpPr>
        <dsp:cNvPr id="0" name=""/>
        <dsp:cNvSpPr/>
      </dsp:nvSpPr>
      <dsp:spPr>
        <a:xfrm>
          <a:off x="1115263" y="293308"/>
          <a:ext cx="2341473" cy="2341473"/>
        </a:xfrm>
        <a:custGeom>
          <a:avLst/>
          <a:gdLst/>
          <a:ahLst/>
          <a:cxnLst/>
          <a:rect l="0" t="0" r="0" b="0"/>
          <a:pathLst>
            <a:path>
              <a:moveTo>
                <a:pt x="281644" y="409067"/>
              </a:moveTo>
              <a:arcTo wR="1170736" hR="1170736" stAng="13235165" swAng="1211164"/>
            </a:path>
          </a:pathLst>
        </a:custGeom>
        <a:noFill/>
        <a:ln w="635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  <a:tailEnd type="arrow"/>
        </a:ln>
        <a:effectLst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cycle5">
  <dgm:title val=""/>
  <dgm:desc val=""/>
  <dgm:catLst>
    <dgm:cat type="cycle" pri="3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3">
          <dgm:prSet phldr="1"/>
        </dgm:pt>
        <dgm:pt modelId="4">
          <dgm:prSet phldr="1"/>
        </dgm:pt>
        <dgm:pt modelId="5">
          <dgm:prSet phldr="1"/>
        </dgm:pt>
      </dgm:ptLst>
      <dgm:cxnLst>
        <dgm:cxn modelId="6" srcId="0" destId="1" srcOrd="0" destOrd="0"/>
        <dgm:cxn modelId="7" srcId="0" destId="2" srcOrd="1" destOrd="0"/>
        <dgm:cxn modelId="8" srcId="0" destId="3" srcOrd="2" destOrd="0"/>
        <dgm:cxn modelId="9" srcId="0" destId="4" srcOrd="3" destOrd="0"/>
        <dgm:cxn modelId="10" srcId="0" destId="5" srcOrd="4" destOrd="0"/>
      </dgm:cxnLst>
      <dgm:bg/>
      <dgm:whole/>
    </dgm:dataModel>
  </dgm:sampData>
  <dgm:styleData>
    <dgm:dataModel>
      <dgm:ptLst>
        <dgm:pt modelId="0" type="doc"/>
        <dgm:pt modelId="1"/>
        <dgm:pt modelId="2"/>
        <dgm:pt modelId="3"/>
      </dgm:ptLst>
      <dgm:cxnLst>
        <dgm:cxn modelId="4" srcId="0" destId="1" srcOrd="0" destOrd="0"/>
        <dgm:cxn modelId="5" srcId="0" destId="2" srcOrd="1" destOrd="0"/>
        <dgm:cxn modelId="6" srcId="0" destId="3" srcOrd="2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  <dgm:pt modelId="5"/>
        <dgm:pt modelId="6"/>
      </dgm:ptLst>
      <dgm:cxnLst>
        <dgm:cxn modelId="7" srcId="0" destId="1" srcOrd="0" destOrd="0"/>
        <dgm:cxn modelId="8" srcId="0" destId="2" srcOrd="1" destOrd="0"/>
        <dgm:cxn modelId="9" srcId="0" destId="3" srcOrd="2" destOrd="0"/>
        <dgm:cxn modelId="10" srcId="0" destId="4" srcOrd="3" destOrd="0"/>
        <dgm:cxn modelId="11" srcId="0" destId="5" srcOrd="4" destOrd="0"/>
        <dgm:cxn modelId="12" srcId="0" destId="6" srcOrd="5" destOrd="0"/>
      </dgm:cxnLst>
      <dgm:bg/>
      <dgm:whole/>
    </dgm:dataModel>
  </dgm:clrData>
  <dgm:layoutNode name="cycle">
    <dgm:varLst>
      <dgm:dir/>
      <dgm:resizeHandles val="exact"/>
    </dgm:varLst>
    <dgm:choose name="Name0">
      <dgm:if name="Name1" func="var" arg="dir" op="equ" val="norm">
        <dgm:choose name="Name2">
          <dgm:if name="Name3" axis="ch" ptType="node" func="cnt" op="gt" val="2">
            <dgm:alg type="cycle">
              <dgm:param type="stAng" val="0"/>
              <dgm:param type="spanAng" val="360"/>
            </dgm:alg>
          </dgm:if>
          <dgm:else name="Name4">
            <dgm:alg type="cycle">
              <dgm:param type="stAng" val="-90"/>
              <dgm:param type="spanAng" val="360"/>
            </dgm:alg>
          </dgm:else>
        </dgm:choose>
      </dgm:if>
      <dgm:else name="Name5">
        <dgm:choose name="Name6">
          <dgm:if name="Name7" axis="ch" ptType="node" func="cnt" op="gt" val="2">
            <dgm:alg type="cycle">
              <dgm:param type="stAng" val="0"/>
              <dgm:param type="spanAng" val="-360"/>
            </dgm:alg>
          </dgm:if>
          <dgm:else name="Name8">
            <dgm:alg type="cycle">
              <dgm:param type="stAng" val="90"/>
              <dgm:param type="spanAng" val="-360"/>
            </dgm:alg>
          </dgm:else>
        </dgm:choose>
      </dgm:else>
    </dgm:choose>
    <dgm:shape xmlns:r="http://schemas.openxmlformats.org/officeDocument/2006/relationships" r:blip="">
      <dgm:adjLst/>
    </dgm:shape>
    <dgm:presOf/>
    <dgm:choose name="Name9">
      <dgm:if name="Name10" func="var" arg="dir" op="equ" val="norm">
        <dgm:constrLst>
          <dgm:constr type="w" for="ch" forName="node" refType="w"/>
          <dgm:constr type="w" for="ch" ptType="sibTrans" refType="w" refFor="ch" refForName="node" op="equ" fact="0.3"/>
          <dgm:constr type="diam" for="ch" ptType="sibTrans" refType="diam" op="equ"/>
          <dgm:constr type="sibSp" refType="w" refFor="ch" refForName="node" op="equ" fact="0.15"/>
          <dgm:constr type="w" for="ch" forName="spNode" refType="sibSp" fact="1.6"/>
          <dgm:constr type="primFontSz" for="ch" forName="node" op="equ" val="65"/>
        </dgm:constrLst>
      </dgm:if>
      <dgm:else name="Name11">
        <dgm:constrLst>
          <dgm:constr type="w" for="ch" forName="node" refType="w"/>
          <dgm:constr type="w" for="ch" ptType="sibTrans" refType="w" refFor="ch" refForName="node" op="equ" fact="0.3"/>
          <dgm:constr type="diam" for="ch" ptType="sibTrans" refType="diam" fact="-1"/>
          <dgm:constr type="diam" for="ch" refType="diam" op="equ" fact="-1"/>
          <dgm:constr type="sibSp" refType="w" refFor="ch" refForName="node" op="equ" fact="0.15"/>
          <dgm:constr type="w" for="ch" forName="spNode" refType="sibSp" fact="1.6"/>
          <dgm:constr type="primFontSz" for="ch" forName="node" op="equ" val="65"/>
        </dgm:constrLst>
      </dgm:else>
    </dgm:choose>
    <dgm:ruleLst/>
    <dgm:forEach name="Name12" axis="ch" ptType="node">
      <dgm:layoutNode name="node">
        <dgm:varLst>
          <dgm:bulletEnabled val="1"/>
        </dgm:varLst>
        <dgm:alg type="tx"/>
        <dgm:shape xmlns:r="http://schemas.openxmlformats.org/officeDocument/2006/relationships" type="roundRect" r:blip="">
          <dgm:adjLst/>
        </dgm:shape>
        <dgm:presOf axis="desOrSelf" ptType="node"/>
        <dgm:constrLst>
          <dgm:constr type="h" refType="w" fact="0.65"/>
          <dgm:constr type="tMarg" refType="primFontSz" fact="0.3"/>
          <dgm:constr type="bMarg" refType="primFontSz" fact="0.3"/>
          <dgm:constr type="lMarg" refType="primFontSz" fact="0.3"/>
          <dgm:constr type="rMarg" refType="primFontSz" fact="0.3"/>
        </dgm:constrLst>
        <dgm:ruleLst>
          <dgm:rule type="primFontSz" val="5" fact="NaN" max="NaN"/>
        </dgm:ruleLst>
      </dgm:layoutNode>
      <dgm:choose name="Name13">
        <dgm:if name="Name14" axis="par ch" ptType="doc node" func="cnt" op="gt" val="1">
          <dgm:layoutNode name="spNode">
            <dgm:alg type="sp"/>
            <dgm:shape xmlns:r="http://schemas.openxmlformats.org/officeDocument/2006/relationships" r:blip="">
              <dgm:adjLst/>
            </dgm:shape>
            <dgm:presOf/>
            <dgm:constrLst>
              <dgm:constr type="h" refType="w"/>
            </dgm:constrLst>
            <dgm:ruleLst/>
          </dgm:layoutNode>
          <dgm:forEach name="Name15" axis="followSib" ptType="sibTrans" hideLastTrans="0" cnt="1">
            <dgm:layoutNode name="sibTrans">
              <dgm:alg type="conn">
                <dgm:param type="dim" val="1D"/>
                <dgm:param type="connRout" val="curve"/>
                <dgm:param type="begPts" val="radial"/>
                <dgm:param type="endPts" val="radial"/>
              </dgm:alg>
              <dgm:shape xmlns:r="http://schemas.openxmlformats.org/officeDocument/2006/relationships" type="conn" r:blip="">
                <dgm:adjLst/>
              </dgm:shape>
              <dgm:presOf axis="self"/>
              <dgm:constrLst>
                <dgm:constr type="h" refType="w" fact="0.65"/>
                <dgm:constr type="connDist"/>
                <dgm:constr type="begPad" refType="connDist" fact="0.2"/>
                <dgm:constr type="endPad" refType="connDist" fact="0.2"/>
              </dgm:constrLst>
              <dgm:ruleLst/>
            </dgm:layoutNode>
          </dgm:forEach>
        </dgm:if>
        <dgm:else name="Name16"/>
      </dgm:choose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diagramQuickStyle" Target="../diagrams/quickStyle1.xml"/><Relationship Id="rId3" Type="http://schemas.openxmlformats.org/officeDocument/2006/relationships/hyperlink" Target="https://creativecommons.org/licenses/by-nc/3.0/" TargetMode="External"/><Relationship Id="rId7" Type="http://schemas.openxmlformats.org/officeDocument/2006/relationships/diagramLayout" Target="../diagrams/layout1.xml"/><Relationship Id="rId2" Type="http://schemas.openxmlformats.org/officeDocument/2006/relationships/hyperlink" Target="http://pngimg.com/download/33837" TargetMode="External"/><Relationship Id="rId1" Type="http://schemas.openxmlformats.org/officeDocument/2006/relationships/image" Target="../media/image3.png"/><Relationship Id="rId6" Type="http://schemas.openxmlformats.org/officeDocument/2006/relationships/diagramData" Target="../diagrams/data1.xml"/><Relationship Id="rId5" Type="http://schemas.openxmlformats.org/officeDocument/2006/relationships/image" Target="../media/image5.svg"/><Relationship Id="rId10" Type="http://schemas.microsoft.com/office/2007/relationships/diagramDrawing" Target="../diagrams/drawing1.xml"/><Relationship Id="rId4" Type="http://schemas.openxmlformats.org/officeDocument/2006/relationships/image" Target="../media/image4.png"/><Relationship Id="rId9" Type="http://schemas.openxmlformats.org/officeDocument/2006/relationships/diagramColors" Target="../diagrams/colors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66676</xdr:colOff>
      <xdr:row>8</xdr:row>
      <xdr:rowOff>47626</xdr:rowOff>
    </xdr:from>
    <xdr:to>
      <xdr:col>14</xdr:col>
      <xdr:colOff>313802</xdr:colOff>
      <xdr:row>16</xdr:row>
      <xdr:rowOff>9526</xdr:rowOff>
    </xdr:to>
    <xdr:pic>
      <xdr:nvPicPr>
        <xdr:cNvPr id="2" name="Afbeelding 1" descr="https://lh3.googleusercontent.com/W-1orxfiQpeVFXtkQYiGTFzY06b6ZvcIKN9tiLdTs5Df7YWERP2vE9PytgL-qiJUcGv8azCT_CnBWNchYaexOjxZ1gPRMYnovoLO-OYRatBgBbZHsUa9Lhqigsl-7TKB7yeBCfBqxQ">
          <a:extLst>
            <a:ext uri="{FF2B5EF4-FFF2-40B4-BE49-F238E27FC236}">
              <a16:creationId xmlns:a16="http://schemas.microsoft.com/office/drawing/2014/main" id="{3AC739FB-F439-49ED-95C0-248588331F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0801" y="1971676"/>
          <a:ext cx="2685526" cy="148590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9</xdr:col>
      <xdr:colOff>209550</xdr:colOff>
      <xdr:row>0</xdr:row>
      <xdr:rowOff>323850</xdr:rowOff>
    </xdr:from>
    <xdr:to>
      <xdr:col>15</xdr:col>
      <xdr:colOff>86633</xdr:colOff>
      <xdr:row>6</xdr:row>
      <xdr:rowOff>47625</xdr:rowOff>
    </xdr:to>
    <xdr:pic>
      <xdr:nvPicPr>
        <xdr:cNvPr id="3" name="Afbeelding 2" descr="https://lh4.googleusercontent.com/rKkilDBv7uoSaiq5qRbLOYRmWmlFeJcDG5J041_pO0mClt1YVUxkt-I1Z9o76TzTagkDQsbcxSzLMVPgOTC-_vQ5c-ZLYKv1C7J1jh1Ek9ZIj5bmM_H7Jk2LpRnuMGga59N_Zpq_Sw">
          <a:extLst>
            <a:ext uri="{FF2B5EF4-FFF2-40B4-BE49-F238E27FC236}">
              <a16:creationId xmlns:a16="http://schemas.microsoft.com/office/drawing/2014/main" id="{2BE0C237-F16B-4FF9-821B-FB2EBBA5A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323850"/>
          <a:ext cx="3534683" cy="1266825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152400</xdr:colOff>
      <xdr:row>0</xdr:row>
      <xdr:rowOff>95250</xdr:rowOff>
    </xdr:from>
    <xdr:to>
      <xdr:col>16</xdr:col>
      <xdr:colOff>76200</xdr:colOff>
      <xdr:row>4</xdr:row>
      <xdr:rowOff>57150</xdr:rowOff>
    </xdr:to>
    <xdr:sp macro="" textlink="">
      <xdr:nvSpPr>
        <xdr:cNvPr id="2" name="Rechthoek 1">
          <a:extLst>
            <a:ext uri="{FF2B5EF4-FFF2-40B4-BE49-F238E27FC236}">
              <a16:creationId xmlns:a16="http://schemas.microsoft.com/office/drawing/2014/main" id="{BD87045F-EAD1-45AC-A5D6-6CCCBFE2A567}"/>
            </a:ext>
          </a:extLst>
        </xdr:cNvPr>
        <xdr:cNvSpPr/>
      </xdr:nvSpPr>
      <xdr:spPr>
        <a:xfrm>
          <a:off x="5743575" y="95250"/>
          <a:ext cx="4800600" cy="9144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nl-NL" sz="1800" b="1" u="sng"/>
            <a:t>Draaitabel: Samenvattin</a:t>
          </a:r>
          <a:r>
            <a:rPr lang="nl-NL" sz="1800" b="1" u="sng" baseline="0"/>
            <a:t>g van een lange tabel</a:t>
          </a:r>
          <a:endParaRPr lang="nl-NL" sz="1800" b="1" u="sng"/>
        </a:p>
        <a:p>
          <a:pPr algn="l"/>
          <a:r>
            <a:rPr lang="nl-NL" sz="1600" b="0" u="none"/>
            <a:t>- Invoegen</a:t>
          </a:r>
        </a:p>
        <a:p>
          <a:pPr algn="l"/>
          <a:r>
            <a:rPr lang="nl-NL" sz="1600" b="0" u="none"/>
            <a:t>- Draaitabel</a:t>
          </a:r>
        </a:p>
        <a:p>
          <a:pPr algn="l"/>
          <a:endParaRPr lang="nl-NL" sz="1100" b="0" u="none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295275</xdr:colOff>
      <xdr:row>0</xdr:row>
      <xdr:rowOff>180974</xdr:rowOff>
    </xdr:from>
    <xdr:to>
      <xdr:col>22</xdr:col>
      <xdr:colOff>428625</xdr:colOff>
      <xdr:row>21</xdr:row>
      <xdr:rowOff>161925</xdr:rowOff>
    </xdr:to>
    <xdr:sp macro="" textlink="">
      <xdr:nvSpPr>
        <xdr:cNvPr id="2" name="Rechthoek 1">
          <a:extLst>
            <a:ext uri="{FF2B5EF4-FFF2-40B4-BE49-F238E27FC236}">
              <a16:creationId xmlns:a16="http://schemas.microsoft.com/office/drawing/2014/main" id="{8E001561-4036-4C4E-A6C2-93CA44F5DE3A}"/>
            </a:ext>
          </a:extLst>
        </xdr:cNvPr>
        <xdr:cNvSpPr/>
      </xdr:nvSpPr>
      <xdr:spPr>
        <a:xfrm>
          <a:off x="7553325" y="180974"/>
          <a:ext cx="7448550" cy="4781551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l-NL" sz="1100" b="1" i="0" u="sng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Stappenplan van deze opdracht/uitleg:</a:t>
          </a:r>
          <a:r>
            <a:rPr lang="nl-NL" u="sng">
              <a:solidFill>
                <a:srgbClr val="FF0000"/>
              </a:solidFill>
            </a:rPr>
            <a:t> </a:t>
          </a:r>
        </a:p>
        <a:p>
          <a:pPr algn="l"/>
          <a:r>
            <a:rPr lang="nl-NL" sz="11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1. Maak dit Excel sheet na</a:t>
          </a:r>
          <a:r>
            <a:rPr lang="nl-NL">
              <a:solidFill>
                <a:srgbClr val="FF0000"/>
              </a:solidFill>
            </a:rPr>
            <a:t> </a:t>
          </a:r>
        </a:p>
        <a:p>
          <a:pPr algn="l"/>
          <a:r>
            <a:rPr lang="nl-NL" sz="11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2. Vul willekeurige cijfers in voor de uitgaven.</a:t>
          </a:r>
          <a:r>
            <a:rPr lang="nl-NL">
              <a:solidFill>
                <a:srgbClr val="FF0000"/>
              </a:solidFill>
            </a:rPr>
            <a:t> </a:t>
          </a:r>
        </a:p>
        <a:p>
          <a:pPr algn="l"/>
          <a:r>
            <a:rPr lang="nl-NL" sz="11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3. Noem het tabblad onderaan "2019" en maak een "2020" aan</a:t>
          </a:r>
          <a:r>
            <a:rPr lang="nl-NL">
              <a:solidFill>
                <a:srgbClr val="FF0000"/>
              </a:solidFill>
            </a:rPr>
            <a:t> </a:t>
          </a:r>
        </a:p>
        <a:p>
          <a:pPr algn="l"/>
          <a:r>
            <a:rPr lang="nl-NL" sz="11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4. Klik in het startmenu, bij "getal", op het drop-down menu en selecteer valuta</a:t>
          </a:r>
          <a:r>
            <a:rPr lang="nl-NL">
              <a:solidFill>
                <a:srgbClr val="FF0000"/>
              </a:solidFill>
            </a:rPr>
            <a:t> </a:t>
          </a:r>
        </a:p>
        <a:p>
          <a:pPr algn="l"/>
          <a:r>
            <a:rPr lang="nl-NL" sz="11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5. Je kan het aantal decimalen bepalen.</a:t>
          </a:r>
          <a:r>
            <a:rPr lang="nl-NL">
              <a:solidFill>
                <a:srgbClr val="FF0000"/>
              </a:solidFill>
            </a:rPr>
            <a:t> </a:t>
          </a:r>
        </a:p>
        <a:p>
          <a:pPr algn="l"/>
          <a:r>
            <a:rPr lang="nl-NL" sz="11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6. In cel B8, gaan we basiswiskunde doen</a:t>
          </a:r>
          <a:r>
            <a:rPr lang="nl-NL">
              <a:solidFill>
                <a:srgbClr val="FF0000"/>
              </a:solidFill>
            </a:rPr>
            <a:t> </a:t>
          </a:r>
        </a:p>
        <a:p>
          <a:pPr algn="l"/>
          <a:r>
            <a:rPr lang="nl-NL" sz="11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7. Kijk mee: De basiswiskunde verandert niet als we de getallen veranderen</a:t>
          </a:r>
          <a:r>
            <a:rPr lang="nl-NL">
              <a:solidFill>
                <a:srgbClr val="FF0000"/>
              </a:solidFill>
            </a:rPr>
            <a:t> </a:t>
          </a:r>
        </a:p>
        <a:p>
          <a:pPr algn="l"/>
          <a:r>
            <a:rPr lang="nl-NL" sz="11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8. In cel B8, gaan we formules en cellen combineren</a:t>
          </a:r>
          <a:r>
            <a:rPr lang="nl-NL">
              <a:solidFill>
                <a:srgbClr val="FF0000"/>
              </a:solidFill>
            </a:rPr>
            <a:t> </a:t>
          </a:r>
        </a:p>
        <a:p>
          <a:pPr algn="l"/>
          <a:r>
            <a:rPr lang="nl-NL" sz="11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9. De "sequentie" van de formule kan eenvoudig gekopieerd worden.</a:t>
          </a:r>
        </a:p>
        <a:p>
          <a:pPr algn="l"/>
          <a:r>
            <a:rPr lang="nl-NL" sz="11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10. Percentages toevoegen</a:t>
          </a:r>
        </a:p>
        <a:p>
          <a:pPr algn="l"/>
          <a:r>
            <a:rPr lang="nl-NL" sz="11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11. Relatieve</a:t>
          </a:r>
          <a:r>
            <a:rPr lang="nl-NL" sz="1100" b="0" i="0" u="none" strike="noStrik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tegenover absolute waarden</a:t>
          </a:r>
        </a:p>
        <a:p>
          <a:pPr algn="l"/>
          <a:r>
            <a:rPr lang="nl-NL" sz="1100" b="0" i="0" u="none" strike="noStrik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12. Formules -&gt;    =E4/$E$8   dollarteken, absoluut teken</a:t>
          </a:r>
        </a:p>
        <a:p>
          <a:pPr algn="l"/>
          <a:r>
            <a:rPr lang="nl-NL" sz="1100" b="0" i="0" u="none" strike="noStrik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13. Percentages inschakelen, "Start", "Getal".</a:t>
          </a:r>
        </a:p>
        <a:p>
          <a:pPr algn="l"/>
          <a:r>
            <a:rPr lang="nl-NL" sz="1100" b="0" i="0" u="none" strike="noStrik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14. Som formules, =som(b4:b7)</a:t>
          </a:r>
        </a:p>
        <a:p>
          <a:pPr algn="l"/>
          <a:r>
            <a:rPr lang="nl-NL" sz="1100" b="0" i="0" u="none" strike="noStrik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15. Hoe werken formules/functies? het = teken, functienaam, argumenten, parameters</a:t>
          </a:r>
          <a:endParaRPr lang="nl-NL" sz="1100" b="0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nl-NL" sz="11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16.</a:t>
          </a:r>
          <a:r>
            <a:rPr lang="nl-NL" sz="1100" b="0" i="0" u="none" strike="noStrik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 In totaal: ~ 461 functies</a:t>
          </a:r>
        </a:p>
        <a:p>
          <a:pPr algn="l"/>
          <a:r>
            <a:rPr lang="nl-NL" sz="11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17. Formules tabblad, som, gemiddelde, etc.</a:t>
          </a:r>
        </a:p>
        <a:p>
          <a:pPr algn="l"/>
          <a:r>
            <a:rPr lang="nl-NL" sz="11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18. Minimum,</a:t>
          </a:r>
          <a:r>
            <a:rPr lang="nl-NL" sz="1100" b="0" i="0" u="none" strike="noStrik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maximum, gemiddelde, mediaan</a:t>
          </a:r>
        </a:p>
        <a:p>
          <a:pPr algn="l"/>
          <a:r>
            <a:rPr lang="nl-NL" sz="1100" b="0" i="0" u="none" strike="noStrik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19. Verschil tussen gemiddelde en mediaan</a:t>
          </a:r>
        </a:p>
        <a:p>
          <a:pPr algn="l"/>
          <a:r>
            <a:rPr lang="nl-NL" sz="1100" b="0" i="0" u="none" strike="noStrik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20. "Count"</a:t>
          </a:r>
          <a:endParaRPr lang="nl-NL" sz="1100" b="0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nl-NL" sz="11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21. "Autofill"</a:t>
          </a:r>
        </a:p>
        <a:p>
          <a:pPr algn="l"/>
          <a:endParaRPr lang="nl-NL" sz="1100" b="0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nl-NL" sz="11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Mogelijkheid</a:t>
          </a:r>
          <a:r>
            <a:rPr lang="nl-NL" sz="1100" b="0" i="0" u="none" strike="noStrik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tot optellen</a:t>
          </a:r>
        </a:p>
        <a:p>
          <a:pPr algn="l"/>
          <a:r>
            <a:rPr lang="nl-NL" sz="1100" b="0" i="0" u="none" strike="noStrik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is b4+b5+b6+b7</a:t>
          </a:r>
        </a:p>
        <a:p>
          <a:pPr algn="l"/>
          <a:endParaRPr lang="nl-NL" sz="1100" b="0" i="0" u="none" strike="noStrike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nl-NL" sz="1100" b="0" i="0" u="none" strike="noStrik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Optellen +     Aftrekken -     Delen /     Vermenigvuldigen *</a:t>
          </a:r>
        </a:p>
        <a:p>
          <a:pPr algn="l"/>
          <a:r>
            <a:rPr lang="nl-NL">
              <a:solidFill>
                <a:srgbClr val="FF0000"/>
              </a:solidFill>
            </a:rPr>
            <a:t> </a:t>
          </a:r>
          <a:endParaRPr lang="nl-NL" sz="1100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203028</xdr:colOff>
      <xdr:row>4</xdr:row>
      <xdr:rowOff>104775</xdr:rowOff>
    </xdr:from>
    <xdr:to>
      <xdr:col>8</xdr:col>
      <xdr:colOff>224539</xdr:colOff>
      <xdr:row>14</xdr:row>
      <xdr:rowOff>133350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B0380C39-B040-4560-B021-1214A4A119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2"/>
            </a:ext>
          </a:extLst>
        </a:blip>
        <a:srcRect/>
        <a:stretch/>
      </xdr:blipFill>
      <xdr:spPr>
        <a:xfrm>
          <a:off x="3851103" y="866775"/>
          <a:ext cx="1850311" cy="1933575"/>
        </a:xfrm>
        <a:prstGeom prst="ellipse">
          <a:avLst/>
        </a:prstGeom>
        <a:ln w="63500" cap="rnd">
          <a:solidFill>
            <a:srgbClr val="333333"/>
          </a:solidFill>
        </a:ln>
        <a:effectLst>
          <a:outerShdw blurRad="381000" dist="292100" dir="5400000" sx="-80000" sy="-18000" rotWithShape="0">
            <a:srgbClr val="000000">
              <a:alpha val="22000"/>
            </a:srgbClr>
          </a:outerShdw>
        </a:effectLst>
        <a:scene3d>
          <a:camera prst="orthographicFront"/>
          <a:lightRig rig="contrasting" dir="t">
            <a:rot lat="0" lon="0" rev="3000000"/>
          </a:lightRig>
        </a:scene3d>
        <a:sp3d contourW="7620">
          <a:bevelT w="95250" h="31750"/>
          <a:contourClr>
            <a:srgbClr val="333333"/>
          </a:contourClr>
        </a:sp3d>
      </xdr:spPr>
    </xdr:pic>
    <xdr:clientData/>
  </xdr:twoCellAnchor>
  <xdr:oneCellAnchor>
    <xdr:from>
      <xdr:col>5</xdr:col>
      <xdr:colOff>203028</xdr:colOff>
      <xdr:row>14</xdr:row>
      <xdr:rowOff>133350</xdr:rowOff>
    </xdr:from>
    <xdr:ext cx="1850311" cy="374077"/>
    <xdr:sp macro="" textlink="">
      <xdr:nvSpPr>
        <xdr:cNvPr id="4" name="Tekstvak 3">
          <a:extLst>
            <a:ext uri="{FF2B5EF4-FFF2-40B4-BE49-F238E27FC236}">
              <a16:creationId xmlns:a16="http://schemas.microsoft.com/office/drawing/2014/main" id="{D56CEF59-BD39-4434-9044-885E97D42B71}"/>
            </a:ext>
          </a:extLst>
        </xdr:cNvPr>
        <xdr:cNvSpPr txBox="1"/>
      </xdr:nvSpPr>
      <xdr:spPr>
        <a:xfrm>
          <a:off x="3851103" y="2800350"/>
          <a:ext cx="1850311" cy="3740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nl-NL" sz="900">
              <a:hlinkClick xmlns:r="http://schemas.openxmlformats.org/officeDocument/2006/relationships" r:id="rId2" tooltip="http://pngimg.com/download/33837"/>
            </a:rPr>
            <a:t>Deze foto</a:t>
          </a:r>
          <a:r>
            <a:rPr lang="nl-NL" sz="900"/>
            <a:t> van Onbekende auteur is gelicentieerd onder </a:t>
          </a:r>
          <a:r>
            <a:rPr lang="nl-NL" sz="900">
              <a:hlinkClick xmlns:r="http://schemas.openxmlformats.org/officeDocument/2006/relationships" r:id="rId3" tooltip="https://creativecommons.org/licenses/by-nc/3.0/"/>
            </a:rPr>
            <a:t>CC BY-NC</a:t>
          </a:r>
          <a:endParaRPr lang="nl-NL" sz="900"/>
        </a:p>
      </xdr:txBody>
    </xdr:sp>
    <xdr:clientData/>
  </xdr:oneCellAnchor>
  <xdr:twoCellAnchor>
    <xdr:from>
      <xdr:col>2</xdr:col>
      <xdr:colOff>85724</xdr:colOff>
      <xdr:row>11</xdr:row>
      <xdr:rowOff>47624</xdr:rowOff>
    </xdr:from>
    <xdr:to>
      <xdr:col>4</xdr:col>
      <xdr:colOff>365924</xdr:colOff>
      <xdr:row>16</xdr:row>
      <xdr:rowOff>67124</xdr:rowOff>
    </xdr:to>
    <xdr:cxnSp macro="">
      <xdr:nvCxnSpPr>
        <xdr:cNvPr id="6" name="Rechte verbindingslijn met pijl 5">
          <a:extLst>
            <a:ext uri="{FF2B5EF4-FFF2-40B4-BE49-F238E27FC236}">
              <a16:creationId xmlns:a16="http://schemas.microsoft.com/office/drawing/2014/main" id="{7BB15A4B-C12F-4658-B265-A681506D81ED}"/>
            </a:ext>
          </a:extLst>
        </xdr:cNvPr>
        <xdr:cNvCxnSpPr/>
      </xdr:nvCxnSpPr>
      <xdr:spPr>
        <a:xfrm flipH="1" flipV="1">
          <a:off x="1676399" y="2143124"/>
          <a:ext cx="1728000" cy="972000"/>
        </a:xfrm>
        <a:prstGeom prst="straightConnector1">
          <a:avLst/>
        </a:prstGeom>
        <a:ln w="57150"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76200</xdr:colOff>
      <xdr:row>0</xdr:row>
      <xdr:rowOff>0</xdr:rowOff>
    </xdr:from>
    <xdr:to>
      <xdr:col>3</xdr:col>
      <xdr:colOff>533400</xdr:colOff>
      <xdr:row>2</xdr:row>
      <xdr:rowOff>76200</xdr:rowOff>
    </xdr:to>
    <xdr:pic>
      <xdr:nvPicPr>
        <xdr:cNvPr id="8" name="Graphic 7" descr="Tandwiel">
          <a:extLst>
            <a:ext uri="{FF2B5EF4-FFF2-40B4-BE49-F238E27FC236}">
              <a16:creationId xmlns:a16="http://schemas.microsoft.com/office/drawing/2014/main" id="{73F8A4F9-FEA1-4F99-AE25-783F6403EF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2505075" y="0"/>
          <a:ext cx="457200" cy="457200"/>
        </a:xfrm>
        <a:prstGeom prst="rect">
          <a:avLst/>
        </a:prstGeom>
      </xdr:spPr>
    </xdr:pic>
    <xdr:clientData/>
  </xdr:twoCellAnchor>
  <xdr:twoCellAnchor>
    <xdr:from>
      <xdr:col>1</xdr:col>
      <xdr:colOff>409575</xdr:colOff>
      <xdr:row>0</xdr:row>
      <xdr:rowOff>180975</xdr:rowOff>
    </xdr:from>
    <xdr:to>
      <xdr:col>3</xdr:col>
      <xdr:colOff>85725</xdr:colOff>
      <xdr:row>8</xdr:row>
      <xdr:rowOff>95250</xdr:rowOff>
    </xdr:to>
    <xdr:sp macro="" textlink="">
      <xdr:nvSpPr>
        <xdr:cNvPr id="9" name="Rechthoek 8">
          <a:extLst>
            <a:ext uri="{FF2B5EF4-FFF2-40B4-BE49-F238E27FC236}">
              <a16:creationId xmlns:a16="http://schemas.microsoft.com/office/drawing/2014/main" id="{E85DDB0E-1853-4DEE-929A-311C5B55A529}"/>
            </a:ext>
          </a:extLst>
        </xdr:cNvPr>
        <xdr:cNvSpPr/>
      </xdr:nvSpPr>
      <xdr:spPr>
        <a:xfrm>
          <a:off x="1504950" y="180975"/>
          <a:ext cx="1009650" cy="1438275"/>
        </a:xfrm>
        <a:prstGeom prst="rect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9</xdr:col>
      <xdr:colOff>219075</xdr:colOff>
      <xdr:row>1</xdr:row>
      <xdr:rowOff>119062</xdr:rowOff>
    </xdr:from>
    <xdr:to>
      <xdr:col>16</xdr:col>
      <xdr:colOff>523875</xdr:colOff>
      <xdr:row>16</xdr:row>
      <xdr:rowOff>4762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B68DE902-58F3-4E2A-B530-51CE471C82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6" r:lo="rId7" r:qs="rId8" r:cs="rId9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314325</xdr:colOff>
      <xdr:row>1</xdr:row>
      <xdr:rowOff>138112</xdr:rowOff>
    </xdr:from>
    <xdr:to>
      <xdr:col>18</xdr:col>
      <xdr:colOff>9525</xdr:colOff>
      <xdr:row>13</xdr:row>
      <xdr:rowOff>138112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6070707B-5439-4637-B2E9-76B20A5A19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257175</xdr:colOff>
      <xdr:row>14</xdr:row>
      <xdr:rowOff>14287</xdr:rowOff>
    </xdr:from>
    <xdr:to>
      <xdr:col>17</xdr:col>
      <xdr:colOff>561975</xdr:colOff>
      <xdr:row>26</xdr:row>
      <xdr:rowOff>14287</xdr:rowOff>
    </xdr:to>
    <xdr:graphicFrame macro="">
      <xdr:nvGraphicFramePr>
        <xdr:cNvPr id="6" name="Grafiek 5">
          <a:extLst>
            <a:ext uri="{FF2B5EF4-FFF2-40B4-BE49-F238E27FC236}">
              <a16:creationId xmlns:a16="http://schemas.microsoft.com/office/drawing/2014/main" id="{18793B1C-D2B7-42AF-BCC2-3F9882EC12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6305550" cy="4114800"/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3F27062A-3AE1-4670-9166-4D046B04FCC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219075</xdr:colOff>
      <xdr:row>0</xdr:row>
      <xdr:rowOff>123825</xdr:rowOff>
    </xdr:from>
    <xdr:to>
      <xdr:col>12</xdr:col>
      <xdr:colOff>57150</xdr:colOff>
      <xdr:row>5</xdr:row>
      <xdr:rowOff>0</xdr:rowOff>
    </xdr:to>
    <xdr:sp macro="" textlink="">
      <xdr:nvSpPr>
        <xdr:cNvPr id="5" name="Rechthoek 4">
          <a:extLst>
            <a:ext uri="{FF2B5EF4-FFF2-40B4-BE49-F238E27FC236}">
              <a16:creationId xmlns:a16="http://schemas.microsoft.com/office/drawing/2014/main" id="{3AB1581A-F175-4CE8-8E4F-715CBCDC860D}"/>
            </a:ext>
          </a:extLst>
        </xdr:cNvPr>
        <xdr:cNvSpPr/>
      </xdr:nvSpPr>
      <xdr:spPr>
        <a:xfrm>
          <a:off x="10096500" y="123825"/>
          <a:ext cx="2276475" cy="8286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nl-NL" sz="1100" b="1" u="sng"/>
            <a:t>Sorteren op verschillende niveaus:</a:t>
          </a:r>
        </a:p>
        <a:p>
          <a:pPr algn="l"/>
          <a:r>
            <a:rPr lang="nl-NL" sz="1100"/>
            <a:t>- Single</a:t>
          </a:r>
        </a:p>
        <a:p>
          <a:pPr algn="l"/>
          <a:r>
            <a:rPr lang="nl-NL" sz="1100"/>
            <a:t>-</a:t>
          </a:r>
          <a:r>
            <a:rPr lang="nl-NL" sz="1100" baseline="0"/>
            <a:t> Multi</a:t>
          </a:r>
        </a:p>
        <a:p>
          <a:pPr algn="l"/>
          <a:r>
            <a:rPr lang="nl-NL" sz="1100" baseline="0"/>
            <a:t>- Filter</a:t>
          </a:r>
          <a:endParaRPr lang="nl-NL" sz="1100"/>
        </a:p>
      </xdr:txBody>
    </xdr:sp>
    <xdr:clientData/>
  </xdr:twoCellAnchor>
  <xdr:twoCellAnchor>
    <xdr:from>
      <xdr:col>8</xdr:col>
      <xdr:colOff>238125</xdr:colOff>
      <xdr:row>5</xdr:row>
      <xdr:rowOff>76200</xdr:rowOff>
    </xdr:from>
    <xdr:to>
      <xdr:col>12</xdr:col>
      <xdr:colOff>76200</xdr:colOff>
      <xdr:row>9</xdr:row>
      <xdr:rowOff>142875</xdr:rowOff>
    </xdr:to>
    <xdr:sp macro="" textlink="">
      <xdr:nvSpPr>
        <xdr:cNvPr id="6" name="Rechthoek 5">
          <a:extLst>
            <a:ext uri="{FF2B5EF4-FFF2-40B4-BE49-F238E27FC236}">
              <a16:creationId xmlns:a16="http://schemas.microsoft.com/office/drawing/2014/main" id="{5E87FD3D-7307-407B-87EB-ACAE2EBD5CE4}"/>
            </a:ext>
          </a:extLst>
        </xdr:cNvPr>
        <xdr:cNvSpPr/>
      </xdr:nvSpPr>
      <xdr:spPr>
        <a:xfrm>
          <a:off x="10115550" y="1028700"/>
          <a:ext cx="2276475" cy="8286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nl-NL" sz="1100" b="1" u="sng"/>
            <a:t>Kleurtjes 1</a:t>
          </a:r>
          <a:r>
            <a:rPr lang="nl-NL" sz="1100" b="1" u="sng" baseline="0"/>
            <a:t> om 1:</a:t>
          </a:r>
        </a:p>
        <a:p>
          <a:pPr algn="l"/>
          <a:r>
            <a:rPr lang="nl-NL" sz="1100" b="0" u="none" baseline="0"/>
            <a:t>- Start</a:t>
          </a:r>
        </a:p>
        <a:p>
          <a:pPr algn="l"/>
          <a:r>
            <a:rPr lang="nl-NL" sz="1100" b="0" u="none"/>
            <a:t>- Opmaken als tabel</a:t>
          </a:r>
        </a:p>
      </xdr:txBody>
    </xdr:sp>
    <xdr:clientData/>
  </xdr:twoCellAnchor>
  <xdr:twoCellAnchor>
    <xdr:from>
      <xdr:col>8</xdr:col>
      <xdr:colOff>228600</xdr:colOff>
      <xdr:row>10</xdr:row>
      <xdr:rowOff>114300</xdr:rowOff>
    </xdr:from>
    <xdr:to>
      <xdr:col>12</xdr:col>
      <xdr:colOff>66675</xdr:colOff>
      <xdr:row>17</xdr:row>
      <xdr:rowOff>123825</xdr:rowOff>
    </xdr:to>
    <xdr:sp macro="" textlink="">
      <xdr:nvSpPr>
        <xdr:cNvPr id="7" name="Rechthoek 6">
          <a:extLst>
            <a:ext uri="{FF2B5EF4-FFF2-40B4-BE49-F238E27FC236}">
              <a16:creationId xmlns:a16="http://schemas.microsoft.com/office/drawing/2014/main" id="{8F089307-D4E5-421E-967E-594905509C19}"/>
            </a:ext>
          </a:extLst>
        </xdr:cNvPr>
        <xdr:cNvSpPr/>
      </xdr:nvSpPr>
      <xdr:spPr>
        <a:xfrm>
          <a:off x="10106025" y="2019300"/>
          <a:ext cx="2276475" cy="134302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nl-NL" sz="1100" b="1" u="sng"/>
            <a:t>Voorwaardelijke opmaak om dubbelen</a:t>
          </a:r>
          <a:r>
            <a:rPr lang="nl-NL" sz="1100" b="1" u="sng" baseline="0"/>
            <a:t> te vinden:</a:t>
          </a:r>
        </a:p>
        <a:p>
          <a:pPr algn="l"/>
          <a:r>
            <a:rPr lang="nl-NL" sz="1100" b="0" u="none" baseline="0"/>
            <a:t>- Start</a:t>
          </a:r>
        </a:p>
        <a:p>
          <a:pPr algn="l"/>
          <a:r>
            <a:rPr lang="nl-NL" sz="1100" b="0" u="none"/>
            <a:t>- Opmaken als tabel</a:t>
          </a:r>
        </a:p>
        <a:p>
          <a:pPr algn="l"/>
          <a:r>
            <a:rPr lang="nl-NL" sz="1100" b="0" u="none"/>
            <a:t>- Voorwaardelijke opmaak</a:t>
          </a:r>
        </a:p>
        <a:p>
          <a:pPr algn="l"/>
          <a:r>
            <a:rPr lang="nl-NL" sz="1100" b="0" u="none"/>
            <a:t>- Markeringsregels voor cellen</a:t>
          </a:r>
        </a:p>
        <a:p>
          <a:pPr algn="l"/>
          <a:r>
            <a:rPr lang="nl-NL" sz="1100" b="0" u="none"/>
            <a:t>- Dubbele</a:t>
          </a:r>
          <a:r>
            <a:rPr lang="nl-NL" sz="1100" b="0" u="none" baseline="0"/>
            <a:t> waarden</a:t>
          </a:r>
          <a:endParaRPr lang="nl-NL" sz="1100" b="0" u="none"/>
        </a:p>
        <a:p>
          <a:pPr algn="l"/>
          <a:endParaRPr lang="nl-NL" sz="1100" b="0" u="none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0</xdr:row>
      <xdr:rowOff>104775</xdr:rowOff>
    </xdr:from>
    <xdr:to>
      <xdr:col>12</xdr:col>
      <xdr:colOff>0</xdr:colOff>
      <xdr:row>4</xdr:row>
      <xdr:rowOff>161925</xdr:rowOff>
    </xdr:to>
    <xdr:sp macro="" textlink="">
      <xdr:nvSpPr>
        <xdr:cNvPr id="2" name="Rechthoek 1">
          <a:extLst>
            <a:ext uri="{FF2B5EF4-FFF2-40B4-BE49-F238E27FC236}">
              <a16:creationId xmlns:a16="http://schemas.microsoft.com/office/drawing/2014/main" id="{46C7C4DD-B052-41B7-8C08-A1BE1FCDB362}"/>
            </a:ext>
          </a:extLst>
        </xdr:cNvPr>
        <xdr:cNvSpPr/>
      </xdr:nvSpPr>
      <xdr:spPr>
        <a:xfrm>
          <a:off x="9305925" y="104775"/>
          <a:ext cx="2276475" cy="8286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nl-NL" sz="1100" b="1" u="sng"/>
            <a:t>Sorteren op verschillende niveaus:</a:t>
          </a:r>
        </a:p>
        <a:p>
          <a:pPr algn="l"/>
          <a:r>
            <a:rPr lang="nl-NL" sz="1100"/>
            <a:t>- Single</a:t>
          </a:r>
        </a:p>
        <a:p>
          <a:pPr algn="l"/>
          <a:r>
            <a:rPr lang="nl-NL" sz="1100"/>
            <a:t>-</a:t>
          </a:r>
          <a:r>
            <a:rPr lang="nl-NL" sz="1100" baseline="0"/>
            <a:t> Multi</a:t>
          </a:r>
        </a:p>
        <a:p>
          <a:pPr algn="l"/>
          <a:r>
            <a:rPr lang="nl-NL" sz="1100" baseline="0"/>
            <a:t>- Filter</a:t>
          </a:r>
          <a:endParaRPr lang="nl-NL" sz="1100"/>
        </a:p>
      </xdr:txBody>
    </xdr:sp>
    <xdr:clientData/>
  </xdr:twoCellAnchor>
  <xdr:twoCellAnchor>
    <xdr:from>
      <xdr:col>8</xdr:col>
      <xdr:colOff>180975</xdr:colOff>
      <xdr:row>5</xdr:row>
      <xdr:rowOff>47625</xdr:rowOff>
    </xdr:from>
    <xdr:to>
      <xdr:col>12</xdr:col>
      <xdr:colOff>19050</xdr:colOff>
      <xdr:row>9</xdr:row>
      <xdr:rowOff>114300</xdr:rowOff>
    </xdr:to>
    <xdr:sp macro="" textlink="">
      <xdr:nvSpPr>
        <xdr:cNvPr id="3" name="Rechthoek 2">
          <a:extLst>
            <a:ext uri="{FF2B5EF4-FFF2-40B4-BE49-F238E27FC236}">
              <a16:creationId xmlns:a16="http://schemas.microsoft.com/office/drawing/2014/main" id="{C27E979C-E13F-49BC-84CF-3D4CFE3AABA5}"/>
            </a:ext>
          </a:extLst>
        </xdr:cNvPr>
        <xdr:cNvSpPr/>
      </xdr:nvSpPr>
      <xdr:spPr>
        <a:xfrm>
          <a:off x="9324975" y="1009650"/>
          <a:ext cx="2276475" cy="8286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nl-NL" sz="1100" b="1" u="sng"/>
            <a:t>Kleurtjes 1</a:t>
          </a:r>
          <a:r>
            <a:rPr lang="nl-NL" sz="1100" b="1" u="sng" baseline="0"/>
            <a:t> om 1:</a:t>
          </a:r>
        </a:p>
        <a:p>
          <a:pPr algn="l"/>
          <a:r>
            <a:rPr lang="nl-NL" sz="1100" b="0" u="none" baseline="0"/>
            <a:t>- Start</a:t>
          </a:r>
        </a:p>
        <a:p>
          <a:pPr algn="l"/>
          <a:r>
            <a:rPr lang="nl-NL" sz="1100" b="0" u="none"/>
            <a:t>- Opmaken als tabel</a:t>
          </a:r>
        </a:p>
      </xdr:txBody>
    </xdr:sp>
    <xdr:clientData/>
  </xdr:twoCellAnchor>
  <xdr:twoCellAnchor>
    <xdr:from>
      <xdr:col>8</xdr:col>
      <xdr:colOff>171450</xdr:colOff>
      <xdr:row>10</xdr:row>
      <xdr:rowOff>85725</xdr:rowOff>
    </xdr:from>
    <xdr:to>
      <xdr:col>12</xdr:col>
      <xdr:colOff>9525</xdr:colOff>
      <xdr:row>17</xdr:row>
      <xdr:rowOff>95250</xdr:rowOff>
    </xdr:to>
    <xdr:sp macro="" textlink="">
      <xdr:nvSpPr>
        <xdr:cNvPr id="4" name="Rechthoek 3">
          <a:extLst>
            <a:ext uri="{FF2B5EF4-FFF2-40B4-BE49-F238E27FC236}">
              <a16:creationId xmlns:a16="http://schemas.microsoft.com/office/drawing/2014/main" id="{5DEA4108-2639-4D64-B4F5-FBDB3D0BFE54}"/>
            </a:ext>
          </a:extLst>
        </xdr:cNvPr>
        <xdr:cNvSpPr/>
      </xdr:nvSpPr>
      <xdr:spPr>
        <a:xfrm>
          <a:off x="9315450" y="2000250"/>
          <a:ext cx="2276475" cy="134302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nl-NL" sz="1100" b="1" u="sng"/>
            <a:t>Voorwaardelijke opmaak om dubbelen</a:t>
          </a:r>
          <a:r>
            <a:rPr lang="nl-NL" sz="1100" b="1" u="sng" baseline="0"/>
            <a:t> te vinden:</a:t>
          </a:r>
        </a:p>
        <a:p>
          <a:pPr algn="l"/>
          <a:r>
            <a:rPr lang="nl-NL" sz="1100" b="0" u="none" baseline="0"/>
            <a:t>- Start</a:t>
          </a:r>
        </a:p>
        <a:p>
          <a:pPr algn="l"/>
          <a:r>
            <a:rPr lang="nl-NL" sz="1100" b="0" u="none"/>
            <a:t>- Opmaken als tabel</a:t>
          </a:r>
        </a:p>
        <a:p>
          <a:pPr algn="l"/>
          <a:r>
            <a:rPr lang="nl-NL" sz="1100" b="0" u="none"/>
            <a:t>- Voorwaardelijke opmaak</a:t>
          </a:r>
        </a:p>
        <a:p>
          <a:pPr algn="l"/>
          <a:r>
            <a:rPr lang="nl-NL" sz="1100" b="0" u="none"/>
            <a:t>- Markeringsregels voor cellen</a:t>
          </a:r>
        </a:p>
        <a:p>
          <a:pPr algn="l"/>
          <a:r>
            <a:rPr lang="nl-NL" sz="1100" b="0" u="none"/>
            <a:t>- Dubbele</a:t>
          </a:r>
          <a:r>
            <a:rPr lang="nl-NL" sz="1100" b="0" u="none" baseline="0"/>
            <a:t> waarden</a:t>
          </a:r>
          <a:endParaRPr lang="nl-NL" sz="1100" b="0" u="none"/>
        </a:p>
        <a:p>
          <a:pPr algn="l"/>
          <a:endParaRPr lang="nl-NL" sz="1100" b="0" u="none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209550</xdr:colOff>
      <xdr:row>1</xdr:row>
      <xdr:rowOff>85726</xdr:rowOff>
    </xdr:from>
    <xdr:to>
      <xdr:col>9</xdr:col>
      <xdr:colOff>47625</xdr:colOff>
      <xdr:row>3</xdr:row>
      <xdr:rowOff>85726</xdr:rowOff>
    </xdr:to>
    <xdr:sp macro="" textlink="">
      <xdr:nvSpPr>
        <xdr:cNvPr id="2" name="Rechthoek 1">
          <a:extLst>
            <a:ext uri="{FF2B5EF4-FFF2-40B4-BE49-F238E27FC236}">
              <a16:creationId xmlns:a16="http://schemas.microsoft.com/office/drawing/2014/main" id="{056936AB-3E28-407B-AA60-BD982A2D54FD}"/>
            </a:ext>
          </a:extLst>
        </xdr:cNvPr>
        <xdr:cNvSpPr/>
      </xdr:nvSpPr>
      <xdr:spPr>
        <a:xfrm>
          <a:off x="8162925" y="285751"/>
          <a:ext cx="2276475" cy="3810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nl-NL" sz="1100" b="1" u="sng"/>
            <a:t>Gegevens -&gt; Subtotaal</a:t>
          </a:r>
          <a:endParaRPr lang="nl-NL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342900</xdr:colOff>
      <xdr:row>0</xdr:row>
      <xdr:rowOff>76200</xdr:rowOff>
    </xdr:from>
    <xdr:to>
      <xdr:col>14</xdr:col>
      <xdr:colOff>333375</xdr:colOff>
      <xdr:row>2</xdr:row>
      <xdr:rowOff>171451</xdr:rowOff>
    </xdr:to>
    <xdr:sp macro="" textlink="">
      <xdr:nvSpPr>
        <xdr:cNvPr id="2" name="Rechthoek 1">
          <a:extLst>
            <a:ext uri="{FF2B5EF4-FFF2-40B4-BE49-F238E27FC236}">
              <a16:creationId xmlns:a16="http://schemas.microsoft.com/office/drawing/2014/main" id="{2CCCEE4A-9572-47C7-B67B-1D2B59B47301}"/>
            </a:ext>
          </a:extLst>
        </xdr:cNvPr>
        <xdr:cNvSpPr/>
      </xdr:nvSpPr>
      <xdr:spPr>
        <a:xfrm>
          <a:off x="7600950" y="76200"/>
          <a:ext cx="4867275" cy="485776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nl-NL" sz="1100" b="1" u="sng"/>
            <a:t>DSUM</a:t>
          </a:r>
          <a:r>
            <a:rPr lang="nl-NL" sz="1100" b="1" u="sng" baseline="0"/>
            <a:t> functie van Excel</a:t>
          </a:r>
        </a:p>
        <a:p>
          <a:pPr algn="l"/>
          <a:r>
            <a:rPr lang="nl-NL" sz="1100" baseline="0"/>
            <a:t>(Optellen van alleen waarden met een bepaalde categorie</a:t>
          </a:r>
          <a:endParaRPr lang="nl-NL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7A8D3CD5-B301-44B2-8712-EA774C38AF6C}" name="Tabel19" displayName="Tabel19" ref="A1:H56">
  <sortState xmlns:xlrd2="http://schemas.microsoft.com/office/spreadsheetml/2017/richdata2" ref="A2:H56">
    <sortCondition ref="C4"/>
  </sortState>
  <tableColumns count="8">
    <tableColumn id="1" xr3:uid="{0E87DFE6-4420-4F22-8E7F-055F5F27442D}" name="Werknemer nummer" totalsRowLabel="Totaal" totalsRowDxfId="40"/>
    <tableColumn id="2" xr3:uid="{29ED81D9-3C45-4218-84AD-C217BC666428}" name="Achternaam" totalsRowDxfId="39"/>
    <tableColumn id="3" xr3:uid="{DC0232E4-B789-4D8F-9BF5-06C336E8D6DB}" name="Voornaam" totalsRowDxfId="38"/>
    <tableColumn id="4" xr3:uid="{BD2F19AD-5D70-4328-8C38-928CDDFF0AD7}" name="Afdeling" totalsRowDxfId="37"/>
    <tableColumn id="5" xr3:uid="{7F39C6A6-9393-4ED7-B83E-571E40E412DD}" name="E-mail" totalsRowDxfId="36"/>
    <tableColumn id="6" xr3:uid="{89A94705-BD4D-4971-84FA-7BD29AE29F2D}" name="Telefoon doorkiesnummer" totalsRowDxfId="35"/>
    <tableColumn id="7" xr3:uid="{3E23948E-9BA0-48F6-A157-0F740FBD878D}" name="Locatie" totalsRowDxfId="34"/>
    <tableColumn id="8" xr3:uid="{13534F0D-7AA0-4355-A83C-0A4F9696E0C5}" name="Hire Date" totalsRowFunction="count" dataDxfId="33" totalsRowDxfId="32"/>
  </tableColumns>
  <tableStyleInfo showFirstColumn="1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0316C24-4628-42B1-BF99-BCBF0250D02F}" name="Tabel1" displayName="Tabel1" ref="A1:H56" headerRowDxfId="29" dataDxfId="27" headerRowBorderDxfId="28" tableBorderDxfId="26" headerRowCellStyle="Normal_Sheet1_1" dataCellStyle="Normal_Sheet1_1">
  <autoFilter ref="A1:H56" xr:uid="{3FB599BC-E604-4DFB-B909-99B6E338C914}"/>
  <sortState xmlns:xlrd2="http://schemas.microsoft.com/office/spreadsheetml/2017/richdata2" ref="A2:H56">
    <sortCondition ref="C4"/>
  </sortState>
  <tableColumns count="8">
    <tableColumn id="1" xr3:uid="{F9E6F902-B7F0-4102-B10B-53474B0B0140}" name="Emp ID" totalsRowLabel="Totaal" dataDxfId="25" totalsRowDxfId="24" dataCellStyle="Normal_Sheet1_1"/>
    <tableColumn id="2" xr3:uid="{BA019B0C-51B8-411D-AEA8-8D8233082CAA}" name="Last Name" dataDxfId="23" totalsRowDxfId="22" dataCellStyle="Normal_Sheet1_1"/>
    <tableColumn id="3" xr3:uid="{0822BD24-7DFA-4438-9FFA-6FDE9DD942A1}" name="First Name" dataDxfId="21" totalsRowDxfId="20" dataCellStyle="Normal_Sheet1_1"/>
    <tableColumn id="4" xr3:uid="{DAD2701D-B255-4DE5-9A4E-341C7F66C557}" name="Dept" dataDxfId="19" totalsRowDxfId="18" dataCellStyle="Normal_Sheet1_1"/>
    <tableColumn id="5" xr3:uid="{A1F63BCD-BF7F-47BA-AAD3-67FAFD7C3ACB}" name="E-mail" dataDxfId="17" totalsRowDxfId="16" dataCellStyle="Normal_Sheet1_1"/>
    <tableColumn id="6" xr3:uid="{06FEF98E-F7E0-4C14-A514-C1652FC29D4F}" name="Phone Ext" dataDxfId="15" totalsRowDxfId="14" dataCellStyle="Normal_Sheet1_1"/>
    <tableColumn id="7" xr3:uid="{AC7B416E-F5FF-4E95-9BCA-E71C39876DD7}" name="Location" dataDxfId="13" totalsRowDxfId="12" dataCellStyle="Normal_Sheet1_1"/>
    <tableColumn id="8" xr3:uid="{698BA6CD-4C85-44F3-A9F1-A78C422359FC}" name="Hire Date" totalsRowFunction="count" dataDxfId="11" totalsRowDxfId="10" dataCellStyle="Normal_Sheet1_1"/>
  </tableColumns>
  <tableStyleInfo name="TableStyleMedium3" showFirstColumn="1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7D43063-68ED-4FB8-9B95-8D15CD5CDB81}" name="Tabel5" displayName="Tabel5" ref="A1:F59" totalsRowShown="0" headerRowDxfId="9" dataDxfId="7" headerRowBorderDxfId="8" tableBorderDxfId="6" dataCellStyle="Valuta">
  <autoFilter ref="A1:F59" xr:uid="{1D4EF294-8E21-46FF-A7F5-7D3551E9897F}"/>
  <tableColumns count="6">
    <tableColumn id="1" xr3:uid="{9D258E45-B736-4B28-8044-F6B2D41F1335}" name="Division" dataDxfId="5"/>
    <tableColumn id="2" xr3:uid="{863E6AA4-B505-498D-8587-2605C6D1952B}" name="Category" dataDxfId="4"/>
    <tableColumn id="3" xr3:uid="{34E01387-8422-4575-ADB1-D0D9772CB485}" name="Jan" dataDxfId="3" dataCellStyle="Valuta"/>
    <tableColumn id="4" xr3:uid="{3C1E3139-5F55-4FE2-9ACA-DA95D570F41B}" name="Feb" dataDxfId="2" dataCellStyle="Valuta"/>
    <tableColumn id="5" xr3:uid="{3F9C182E-5658-48DD-8276-48B1D0A64285}" name="Mar" dataDxfId="1" dataCellStyle="Valuta"/>
    <tableColumn id="6" xr3:uid="{5723EC90-51BE-418A-8ABE-42AE842CD216}" name="Total Sales" dataDxfId="0" dataCellStyle="Valuta">
      <calculatedColumnFormula>SUM(C2:E2)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Robert.Mol@ozhw.nl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9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2"/>
  <dimension ref="A1:I14"/>
  <sheetViews>
    <sheetView showGridLines="0" showRowColHeaders="0" tabSelected="1" workbookViewId="0">
      <selection activeCell="A15" sqref="A15"/>
    </sheetView>
  </sheetViews>
  <sheetFormatPr defaultRowHeight="15" x14ac:dyDescent="0.25"/>
  <cols>
    <col min="1" max="1" width="12.7109375" bestFit="1" customWidth="1"/>
    <col min="3" max="3" width="10.85546875" customWidth="1"/>
  </cols>
  <sheetData>
    <row r="1" spans="1:9" ht="41.25" x14ac:dyDescent="0.6">
      <c r="A1" s="86" t="s">
        <v>1</v>
      </c>
      <c r="B1" s="86"/>
      <c r="C1" s="86"/>
      <c r="D1" s="86"/>
      <c r="E1" s="86"/>
      <c r="F1" s="86"/>
      <c r="G1" s="86"/>
      <c r="H1" s="86"/>
      <c r="I1" s="86"/>
    </row>
    <row r="2" spans="1:9" ht="20.25" x14ac:dyDescent="0.3">
      <c r="A2" s="85" t="s">
        <v>0</v>
      </c>
      <c r="B2" s="85"/>
      <c r="C2" s="85"/>
      <c r="D2" s="85"/>
      <c r="E2" s="85"/>
      <c r="F2" s="85"/>
      <c r="G2" s="85"/>
      <c r="H2" s="85"/>
      <c r="I2" s="85"/>
    </row>
    <row r="3" spans="1:9" x14ac:dyDescent="0.25">
      <c r="A3" s="84"/>
      <c r="B3" s="84"/>
      <c r="C3" s="84"/>
      <c r="D3" s="84"/>
      <c r="E3" s="84"/>
      <c r="F3" s="84"/>
      <c r="G3" s="84"/>
      <c r="H3" s="84"/>
      <c r="I3" s="84"/>
    </row>
    <row r="4" spans="1:9" x14ac:dyDescent="0.25">
      <c r="A4" s="1" t="s">
        <v>3</v>
      </c>
      <c r="B4" s="87" t="s">
        <v>4</v>
      </c>
      <c r="C4" s="87"/>
    </row>
    <row r="5" spans="1:9" x14ac:dyDescent="0.25">
      <c r="A5" s="1" t="s">
        <v>5</v>
      </c>
      <c r="B5" s="90" t="s">
        <v>2</v>
      </c>
      <c r="C5" s="90"/>
    </row>
    <row r="6" spans="1:9" x14ac:dyDescent="0.25">
      <c r="A6" s="1" t="s">
        <v>6</v>
      </c>
      <c r="B6" s="90" t="s">
        <v>7</v>
      </c>
      <c r="C6" s="90"/>
    </row>
    <row r="7" spans="1:9" x14ac:dyDescent="0.25">
      <c r="A7" s="1" t="s">
        <v>8</v>
      </c>
      <c r="B7" s="91" t="s">
        <v>9</v>
      </c>
      <c r="C7" s="91"/>
    </row>
    <row r="9" spans="1:9" x14ac:dyDescent="0.25">
      <c r="A9" s="88" t="s">
        <v>10</v>
      </c>
      <c r="B9" s="88"/>
      <c r="C9" s="88"/>
      <c r="D9" s="88"/>
      <c r="E9" s="88"/>
    </row>
    <row r="10" spans="1:9" x14ac:dyDescent="0.25">
      <c r="A10" s="2" t="s">
        <v>11</v>
      </c>
      <c r="B10" s="89" t="s">
        <v>12</v>
      </c>
      <c r="C10" s="89"/>
      <c r="D10" s="89"/>
      <c r="E10" s="89"/>
      <c r="F10" s="89"/>
    </row>
    <row r="11" spans="1:9" x14ac:dyDescent="0.25">
      <c r="A11" s="2" t="s">
        <v>13</v>
      </c>
      <c r="B11" s="89" t="s">
        <v>17</v>
      </c>
      <c r="C11" s="89"/>
      <c r="D11" s="89"/>
      <c r="E11" s="89"/>
      <c r="F11" s="89"/>
    </row>
    <row r="12" spans="1:9" x14ac:dyDescent="0.25">
      <c r="A12" s="2" t="s">
        <v>14</v>
      </c>
      <c r="B12" t="s">
        <v>800</v>
      </c>
    </row>
    <row r="13" spans="1:9" x14ac:dyDescent="0.25">
      <c r="A13" s="2" t="s">
        <v>15</v>
      </c>
      <c r="B13" s="89" t="s">
        <v>801</v>
      </c>
      <c r="C13" s="89"/>
      <c r="D13" s="89"/>
      <c r="E13" s="89"/>
      <c r="F13" s="89"/>
    </row>
    <row r="14" spans="1:9" x14ac:dyDescent="0.25">
      <c r="A14" s="2" t="s">
        <v>16</v>
      </c>
      <c r="B14" t="s">
        <v>823</v>
      </c>
    </row>
  </sheetData>
  <mergeCells count="11">
    <mergeCell ref="B13:F13"/>
    <mergeCell ref="B10:F10"/>
    <mergeCell ref="B11:F11"/>
    <mergeCell ref="B5:C5"/>
    <mergeCell ref="B6:C6"/>
    <mergeCell ref="B7:C7"/>
    <mergeCell ref="A3:I3"/>
    <mergeCell ref="A2:I2"/>
    <mergeCell ref="A1:I1"/>
    <mergeCell ref="B4:C4"/>
    <mergeCell ref="A9:E9"/>
  </mergeCells>
  <hyperlinks>
    <hyperlink ref="B7" r:id="rId1" xr:uid="{DCBCBE78-B34C-40FA-B57E-90229C8E8723}"/>
  </hyperlinks>
  <pageMargins left="0.7" right="0.7" top="0.75" bottom="0.75" header="0.3" footer="0.3"/>
  <pageSetup paperSize="0" orientation="portrait" horizontalDpi="0" verticalDpi="0" copie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71009-DABA-4137-8452-2EE71E5A0A82}">
  <sheetPr codeName="Blad16"/>
  <dimension ref="A1:H56"/>
  <sheetViews>
    <sheetView workbookViewId="0"/>
  </sheetViews>
  <sheetFormatPr defaultRowHeight="15" x14ac:dyDescent="0.25"/>
  <cols>
    <col min="1" max="8" width="17.140625" customWidth="1"/>
  </cols>
  <sheetData>
    <row r="1" spans="1:8" ht="15.75" thickBot="1" x14ac:dyDescent="0.3">
      <c r="A1" s="47" t="s">
        <v>111</v>
      </c>
      <c r="B1" s="47" t="s">
        <v>112</v>
      </c>
      <c r="C1" s="47" t="s">
        <v>113</v>
      </c>
      <c r="D1" s="47" t="s">
        <v>114</v>
      </c>
      <c r="E1" s="47" t="s">
        <v>115</v>
      </c>
      <c r="F1" s="47" t="s">
        <v>116</v>
      </c>
      <c r="G1" s="47" t="s">
        <v>117</v>
      </c>
      <c r="H1" s="47" t="s">
        <v>118</v>
      </c>
    </row>
    <row r="2" spans="1:8" x14ac:dyDescent="0.25">
      <c r="A2" s="35">
        <v>1922</v>
      </c>
      <c r="B2" s="35" t="s">
        <v>242</v>
      </c>
      <c r="C2" s="35" t="s">
        <v>243</v>
      </c>
      <c r="D2" s="35" t="s">
        <v>135</v>
      </c>
      <c r="E2" s="35" t="s">
        <v>244</v>
      </c>
      <c r="F2" s="35">
        <v>146</v>
      </c>
      <c r="G2" s="35" t="s">
        <v>123</v>
      </c>
      <c r="H2" s="36">
        <v>31751</v>
      </c>
    </row>
    <row r="3" spans="1:8" x14ac:dyDescent="0.25">
      <c r="A3" s="37">
        <v>1293</v>
      </c>
      <c r="B3" s="37" t="s">
        <v>177</v>
      </c>
      <c r="C3" s="37" t="s">
        <v>178</v>
      </c>
      <c r="D3" s="37" t="s">
        <v>121</v>
      </c>
      <c r="E3" s="37" t="s">
        <v>179</v>
      </c>
      <c r="F3" s="37">
        <v>205</v>
      </c>
      <c r="G3" s="37" t="s">
        <v>123</v>
      </c>
      <c r="H3" s="38">
        <v>30939</v>
      </c>
    </row>
    <row r="4" spans="1:8" x14ac:dyDescent="0.25">
      <c r="A4" s="37">
        <v>1984</v>
      </c>
      <c r="B4" s="37" t="s">
        <v>213</v>
      </c>
      <c r="C4" s="37" t="s">
        <v>214</v>
      </c>
      <c r="D4" s="37" t="s">
        <v>135</v>
      </c>
      <c r="E4" s="37" t="s">
        <v>215</v>
      </c>
      <c r="F4" s="37">
        <v>204</v>
      </c>
      <c r="G4" s="37" t="s">
        <v>123</v>
      </c>
      <c r="H4" s="38">
        <v>35765</v>
      </c>
    </row>
    <row r="5" spans="1:8" x14ac:dyDescent="0.25">
      <c r="A5" s="37">
        <v>1949</v>
      </c>
      <c r="B5" s="37" t="s">
        <v>230</v>
      </c>
      <c r="C5" s="37" t="s">
        <v>231</v>
      </c>
      <c r="D5" s="37" t="s">
        <v>135</v>
      </c>
      <c r="E5" s="37" t="s">
        <v>232</v>
      </c>
      <c r="F5" s="37">
        <v>147</v>
      </c>
      <c r="G5" s="37" t="s">
        <v>123</v>
      </c>
      <c r="H5" s="38">
        <v>29871</v>
      </c>
    </row>
    <row r="6" spans="1:8" x14ac:dyDescent="0.25">
      <c r="A6" s="37">
        <v>1949</v>
      </c>
      <c r="B6" s="37" t="s">
        <v>230</v>
      </c>
      <c r="C6" s="37" t="s">
        <v>231</v>
      </c>
      <c r="D6" s="37" t="s">
        <v>135</v>
      </c>
      <c r="E6" s="37" t="s">
        <v>232</v>
      </c>
      <c r="F6" s="37">
        <v>147</v>
      </c>
      <c r="G6" s="37" t="s">
        <v>123</v>
      </c>
      <c r="H6" s="38">
        <v>29871</v>
      </c>
    </row>
    <row r="7" spans="1:8" x14ac:dyDescent="0.25">
      <c r="A7" s="37">
        <v>1966</v>
      </c>
      <c r="B7" s="37" t="s">
        <v>169</v>
      </c>
      <c r="C7" s="37" t="s">
        <v>170</v>
      </c>
      <c r="D7" s="37" t="s">
        <v>135</v>
      </c>
      <c r="E7" s="37" t="s">
        <v>171</v>
      </c>
      <c r="F7" s="37">
        <v>159</v>
      </c>
      <c r="G7" s="37" t="s">
        <v>123</v>
      </c>
      <c r="H7" s="38">
        <v>30054</v>
      </c>
    </row>
    <row r="8" spans="1:8" x14ac:dyDescent="0.25">
      <c r="A8" s="37">
        <v>1814</v>
      </c>
      <c r="B8" s="37" t="s">
        <v>119</v>
      </c>
      <c r="C8" s="37" t="s">
        <v>120</v>
      </c>
      <c r="D8" s="37" t="s">
        <v>121</v>
      </c>
      <c r="E8" s="37" t="s">
        <v>122</v>
      </c>
      <c r="F8" s="37">
        <v>103</v>
      </c>
      <c r="G8" s="37" t="s">
        <v>123</v>
      </c>
      <c r="H8" s="38">
        <v>32571</v>
      </c>
    </row>
    <row r="9" spans="1:8" x14ac:dyDescent="0.25">
      <c r="A9" s="37">
        <v>1792</v>
      </c>
      <c r="B9" s="37" t="s">
        <v>137</v>
      </c>
      <c r="C9" s="37" t="s">
        <v>138</v>
      </c>
      <c r="D9" s="37" t="s">
        <v>139</v>
      </c>
      <c r="E9" s="37" t="s">
        <v>140</v>
      </c>
      <c r="F9" s="37">
        <v>111</v>
      </c>
      <c r="G9" s="37" t="s">
        <v>141</v>
      </c>
      <c r="H9" s="38">
        <v>33231</v>
      </c>
    </row>
    <row r="10" spans="1:8" x14ac:dyDescent="0.25">
      <c r="A10" s="37">
        <v>1982</v>
      </c>
      <c r="B10" s="37" t="s">
        <v>151</v>
      </c>
      <c r="C10" s="37" t="s">
        <v>152</v>
      </c>
      <c r="D10" s="37" t="s">
        <v>135</v>
      </c>
      <c r="E10" s="37" t="s">
        <v>153</v>
      </c>
      <c r="F10" s="37">
        <v>202</v>
      </c>
      <c r="G10" s="37" t="s">
        <v>123</v>
      </c>
      <c r="H10" s="38">
        <v>35523</v>
      </c>
    </row>
    <row r="11" spans="1:8" x14ac:dyDescent="0.25">
      <c r="A11" s="37">
        <v>1310</v>
      </c>
      <c r="B11" s="37" t="s">
        <v>242</v>
      </c>
      <c r="C11" s="37" t="s">
        <v>245</v>
      </c>
      <c r="D11" s="37" t="s">
        <v>164</v>
      </c>
      <c r="E11" s="37" t="s">
        <v>246</v>
      </c>
      <c r="F11" s="37">
        <v>137</v>
      </c>
      <c r="G11" s="37" t="s">
        <v>141</v>
      </c>
      <c r="H11" s="38">
        <v>31689</v>
      </c>
    </row>
    <row r="12" spans="1:8" x14ac:dyDescent="0.25">
      <c r="A12" s="37">
        <v>1284</v>
      </c>
      <c r="B12" s="37" t="s">
        <v>147</v>
      </c>
      <c r="C12" s="37" t="s">
        <v>148</v>
      </c>
      <c r="D12" s="37" t="s">
        <v>149</v>
      </c>
      <c r="E12" s="37" t="s">
        <v>150</v>
      </c>
      <c r="F12" s="37">
        <v>124</v>
      </c>
      <c r="G12" s="37" t="s">
        <v>141</v>
      </c>
      <c r="H12" s="38">
        <v>31051</v>
      </c>
    </row>
    <row r="13" spans="1:8" x14ac:dyDescent="0.25">
      <c r="A13" s="37">
        <v>1673</v>
      </c>
      <c r="B13" s="37" t="s">
        <v>156</v>
      </c>
      <c r="C13" s="37" t="s">
        <v>148</v>
      </c>
      <c r="D13" s="37" t="s">
        <v>157</v>
      </c>
      <c r="E13" s="37" t="s">
        <v>158</v>
      </c>
      <c r="F13" s="37">
        <v>112</v>
      </c>
      <c r="G13" s="37" t="s">
        <v>146</v>
      </c>
      <c r="H13" s="38">
        <v>33688</v>
      </c>
    </row>
    <row r="14" spans="1:8" x14ac:dyDescent="0.25">
      <c r="A14" s="37">
        <v>1067</v>
      </c>
      <c r="B14" s="37" t="s">
        <v>233</v>
      </c>
      <c r="C14" s="37" t="s">
        <v>234</v>
      </c>
      <c r="D14" s="37" t="s">
        <v>139</v>
      </c>
      <c r="E14" s="37" t="s">
        <v>235</v>
      </c>
      <c r="F14" s="37">
        <v>123</v>
      </c>
      <c r="G14" s="37" t="s">
        <v>141</v>
      </c>
      <c r="H14" s="38">
        <v>32040</v>
      </c>
    </row>
    <row r="15" spans="1:8" x14ac:dyDescent="0.25">
      <c r="A15" s="37">
        <v>9999</v>
      </c>
      <c r="B15" s="37" t="s">
        <v>242</v>
      </c>
      <c r="C15" s="37" t="s">
        <v>247</v>
      </c>
      <c r="D15" s="37" t="s">
        <v>135</v>
      </c>
      <c r="E15" s="37" t="s">
        <v>248</v>
      </c>
      <c r="F15" s="37">
        <v>109</v>
      </c>
      <c r="G15" s="37" t="s">
        <v>123</v>
      </c>
      <c r="H15" s="38">
        <v>31446</v>
      </c>
    </row>
    <row r="16" spans="1:8" x14ac:dyDescent="0.25">
      <c r="A16" s="37">
        <v>1054</v>
      </c>
      <c r="B16" s="37" t="s">
        <v>242</v>
      </c>
      <c r="C16" s="37" t="s">
        <v>249</v>
      </c>
      <c r="D16" s="37" t="s">
        <v>139</v>
      </c>
      <c r="E16" s="37" t="s">
        <v>250</v>
      </c>
      <c r="F16" s="37">
        <v>148</v>
      </c>
      <c r="G16" s="37" t="s">
        <v>141</v>
      </c>
      <c r="H16" s="38">
        <v>33344</v>
      </c>
    </row>
    <row r="17" spans="1:8" x14ac:dyDescent="0.25">
      <c r="A17" s="37">
        <v>1721</v>
      </c>
      <c r="B17" s="37" t="s">
        <v>124</v>
      </c>
      <c r="C17" s="37" t="s">
        <v>125</v>
      </c>
      <c r="D17" s="37" t="s">
        <v>121</v>
      </c>
      <c r="E17" s="37" t="s">
        <v>126</v>
      </c>
      <c r="F17" s="37">
        <v>102</v>
      </c>
      <c r="G17" s="37" t="s">
        <v>123</v>
      </c>
      <c r="H17" s="38">
        <v>33091</v>
      </c>
    </row>
    <row r="18" spans="1:8" x14ac:dyDescent="0.25">
      <c r="A18" s="37">
        <v>1676</v>
      </c>
      <c r="B18" s="37" t="s">
        <v>216</v>
      </c>
      <c r="C18" s="37" t="s">
        <v>217</v>
      </c>
      <c r="D18" s="37" t="s">
        <v>149</v>
      </c>
      <c r="E18" s="37" t="s">
        <v>218</v>
      </c>
      <c r="F18" s="37">
        <v>115</v>
      </c>
      <c r="G18" s="37" t="s">
        <v>141</v>
      </c>
      <c r="H18" s="38">
        <v>29885</v>
      </c>
    </row>
    <row r="19" spans="1:8" x14ac:dyDescent="0.25">
      <c r="A19" s="37">
        <v>1960</v>
      </c>
      <c r="B19" s="37" t="s">
        <v>183</v>
      </c>
      <c r="C19" s="37" t="s">
        <v>184</v>
      </c>
      <c r="D19" s="37" t="s">
        <v>164</v>
      </c>
      <c r="E19" s="37" t="s">
        <v>185</v>
      </c>
      <c r="F19" s="37">
        <v>150</v>
      </c>
      <c r="G19" s="37" t="s">
        <v>141</v>
      </c>
      <c r="H19" s="38">
        <v>31729</v>
      </c>
    </row>
    <row r="20" spans="1:8" x14ac:dyDescent="0.25">
      <c r="A20" s="37">
        <v>1990</v>
      </c>
      <c r="B20" s="37" t="s">
        <v>162</v>
      </c>
      <c r="C20" s="37" t="s">
        <v>163</v>
      </c>
      <c r="D20" s="37" t="s">
        <v>164</v>
      </c>
      <c r="E20" s="37" t="s">
        <v>165</v>
      </c>
      <c r="F20" s="37">
        <v>198</v>
      </c>
      <c r="G20" s="37" t="s">
        <v>141</v>
      </c>
      <c r="H20" s="38">
        <v>35840</v>
      </c>
    </row>
    <row r="21" spans="1:8" x14ac:dyDescent="0.25">
      <c r="A21" s="37">
        <v>1056</v>
      </c>
      <c r="B21" s="37" t="s">
        <v>189</v>
      </c>
      <c r="C21" s="37" t="s">
        <v>190</v>
      </c>
      <c r="D21" s="37" t="s">
        <v>139</v>
      </c>
      <c r="E21" s="37" t="s">
        <v>191</v>
      </c>
      <c r="F21" s="37">
        <v>121</v>
      </c>
      <c r="G21" s="37" t="s">
        <v>141</v>
      </c>
      <c r="H21" s="38">
        <v>29153</v>
      </c>
    </row>
    <row r="22" spans="1:8" x14ac:dyDescent="0.25">
      <c r="A22" s="37">
        <v>1983</v>
      </c>
      <c r="B22" s="37" t="s">
        <v>172</v>
      </c>
      <c r="C22" s="37" t="s">
        <v>173</v>
      </c>
      <c r="D22" s="37" t="s">
        <v>139</v>
      </c>
      <c r="E22" s="37" t="s">
        <v>174</v>
      </c>
      <c r="F22" s="37">
        <v>154</v>
      </c>
      <c r="G22" s="37" t="s">
        <v>141</v>
      </c>
      <c r="H22" s="38">
        <v>35609</v>
      </c>
    </row>
    <row r="23" spans="1:8" x14ac:dyDescent="0.25">
      <c r="A23" s="37">
        <v>1999</v>
      </c>
      <c r="B23" s="37" t="s">
        <v>127</v>
      </c>
      <c r="C23" s="37" t="s">
        <v>128</v>
      </c>
      <c r="D23" s="37" t="s">
        <v>121</v>
      </c>
      <c r="E23" s="37" t="s">
        <v>129</v>
      </c>
      <c r="F23" s="37">
        <v>428</v>
      </c>
      <c r="G23" s="37" t="s">
        <v>123</v>
      </c>
      <c r="H23" s="38">
        <v>35981</v>
      </c>
    </row>
    <row r="24" spans="1:8" x14ac:dyDescent="0.25">
      <c r="A24" s="48">
        <v>1999</v>
      </c>
      <c r="B24" s="48" t="s">
        <v>127</v>
      </c>
      <c r="C24" s="48" t="s">
        <v>128</v>
      </c>
      <c r="D24" s="48" t="s">
        <v>121</v>
      </c>
      <c r="E24" s="48" t="s">
        <v>129</v>
      </c>
      <c r="F24" s="48">
        <v>428</v>
      </c>
      <c r="G24" s="48" t="s">
        <v>123</v>
      </c>
      <c r="H24" s="49">
        <v>35981</v>
      </c>
    </row>
    <row r="25" spans="1:8" x14ac:dyDescent="0.25">
      <c r="A25" s="37">
        <v>1196</v>
      </c>
      <c r="B25" s="37" t="s">
        <v>130</v>
      </c>
      <c r="C25" s="37" t="s">
        <v>131</v>
      </c>
      <c r="D25" s="37" t="s">
        <v>121</v>
      </c>
      <c r="E25" s="37" t="s">
        <v>132</v>
      </c>
      <c r="F25" s="37">
        <v>289</v>
      </c>
      <c r="G25" s="37" t="s">
        <v>123</v>
      </c>
      <c r="H25" s="38">
        <v>35886</v>
      </c>
    </row>
    <row r="26" spans="1:8" x14ac:dyDescent="0.25">
      <c r="A26" s="37">
        <v>1078</v>
      </c>
      <c r="B26" s="37" t="s">
        <v>192</v>
      </c>
      <c r="C26" s="37" t="s">
        <v>193</v>
      </c>
      <c r="D26" s="37" t="s">
        <v>144</v>
      </c>
      <c r="E26" s="37" t="s">
        <v>194</v>
      </c>
      <c r="F26" s="37">
        <v>101</v>
      </c>
      <c r="G26" s="37" t="s">
        <v>146</v>
      </c>
      <c r="H26" s="38">
        <v>31503</v>
      </c>
    </row>
    <row r="27" spans="1:8" x14ac:dyDescent="0.25">
      <c r="A27" s="37">
        <v>1078</v>
      </c>
      <c r="B27" s="37" t="s">
        <v>192</v>
      </c>
      <c r="C27" s="37" t="s">
        <v>193</v>
      </c>
      <c r="D27" s="37" t="s">
        <v>144</v>
      </c>
      <c r="E27" s="37" t="s">
        <v>194</v>
      </c>
      <c r="F27" s="37">
        <v>101</v>
      </c>
      <c r="G27" s="37" t="s">
        <v>146</v>
      </c>
      <c r="H27" s="38">
        <v>31503</v>
      </c>
    </row>
    <row r="28" spans="1:8" x14ac:dyDescent="0.25">
      <c r="A28" s="37">
        <v>1975</v>
      </c>
      <c r="B28" s="37" t="s">
        <v>186</v>
      </c>
      <c r="C28" s="37" t="s">
        <v>187</v>
      </c>
      <c r="D28" s="37" t="s">
        <v>144</v>
      </c>
      <c r="E28" s="37" t="s">
        <v>188</v>
      </c>
      <c r="F28" s="37">
        <v>125</v>
      </c>
      <c r="G28" s="37" t="s">
        <v>146</v>
      </c>
      <c r="H28" s="38">
        <v>35125</v>
      </c>
    </row>
    <row r="29" spans="1:8" x14ac:dyDescent="0.25">
      <c r="A29" s="37">
        <v>1290</v>
      </c>
      <c r="B29" s="37" t="s">
        <v>166</v>
      </c>
      <c r="C29" s="37" t="s">
        <v>167</v>
      </c>
      <c r="D29" s="37" t="s">
        <v>157</v>
      </c>
      <c r="E29" s="37" t="s">
        <v>168</v>
      </c>
      <c r="F29" s="37">
        <v>113</v>
      </c>
      <c r="G29" s="37" t="s">
        <v>146</v>
      </c>
      <c r="H29" s="38">
        <v>31050</v>
      </c>
    </row>
    <row r="30" spans="1:8" x14ac:dyDescent="0.25">
      <c r="A30" s="37">
        <v>1290</v>
      </c>
      <c r="B30" s="37" t="s">
        <v>166</v>
      </c>
      <c r="C30" s="37" t="s">
        <v>167</v>
      </c>
      <c r="D30" s="37" t="s">
        <v>157</v>
      </c>
      <c r="E30" s="37" t="s">
        <v>168</v>
      </c>
      <c r="F30" s="37">
        <v>113</v>
      </c>
      <c r="G30" s="37" t="s">
        <v>146</v>
      </c>
      <c r="H30" s="38">
        <v>31050</v>
      </c>
    </row>
    <row r="31" spans="1:8" x14ac:dyDescent="0.25">
      <c r="A31" s="37">
        <v>1352</v>
      </c>
      <c r="B31" s="37" t="s">
        <v>263</v>
      </c>
      <c r="C31" s="37" t="s">
        <v>264</v>
      </c>
      <c r="D31" s="37" t="s">
        <v>135</v>
      </c>
      <c r="E31" s="37" t="s">
        <v>265</v>
      </c>
      <c r="F31" s="37">
        <v>100</v>
      </c>
      <c r="G31" s="37" t="s">
        <v>123</v>
      </c>
      <c r="H31" s="38">
        <v>30212</v>
      </c>
    </row>
    <row r="32" spans="1:8" x14ac:dyDescent="0.25">
      <c r="A32" s="48">
        <v>1352</v>
      </c>
      <c r="B32" s="48" t="s">
        <v>263</v>
      </c>
      <c r="C32" s="48" t="s">
        <v>264</v>
      </c>
      <c r="D32" s="48" t="s">
        <v>135</v>
      </c>
      <c r="E32" s="48" t="s">
        <v>265</v>
      </c>
      <c r="F32" s="48">
        <v>100</v>
      </c>
      <c r="G32" s="48" t="s">
        <v>123</v>
      </c>
      <c r="H32" s="49">
        <v>30212</v>
      </c>
    </row>
    <row r="33" spans="1:8" x14ac:dyDescent="0.25">
      <c r="A33" s="37">
        <v>1572</v>
      </c>
      <c r="B33" s="37" t="s">
        <v>254</v>
      </c>
      <c r="C33" s="37" t="s">
        <v>255</v>
      </c>
      <c r="D33" s="37" t="s">
        <v>135</v>
      </c>
      <c r="E33" s="37" t="s">
        <v>256</v>
      </c>
      <c r="F33" s="37">
        <v>116</v>
      </c>
      <c r="G33" s="37" t="s">
        <v>123</v>
      </c>
      <c r="H33" s="38">
        <v>32339</v>
      </c>
    </row>
    <row r="34" spans="1:8" x14ac:dyDescent="0.25">
      <c r="A34" s="37">
        <v>1995</v>
      </c>
      <c r="B34" s="37" t="s">
        <v>219</v>
      </c>
      <c r="C34" s="37" t="s">
        <v>220</v>
      </c>
      <c r="D34" s="37" t="s">
        <v>139</v>
      </c>
      <c r="E34" s="37" t="s">
        <v>221</v>
      </c>
      <c r="F34" s="37">
        <v>198</v>
      </c>
      <c r="G34" s="37" t="s">
        <v>141</v>
      </c>
      <c r="H34" s="38">
        <v>35855</v>
      </c>
    </row>
    <row r="35" spans="1:8" x14ac:dyDescent="0.25">
      <c r="A35" s="37">
        <v>1152</v>
      </c>
      <c r="B35" s="37" t="s">
        <v>195</v>
      </c>
      <c r="C35" s="37" t="s">
        <v>196</v>
      </c>
      <c r="D35" s="37" t="s">
        <v>157</v>
      </c>
      <c r="E35" s="37" t="s">
        <v>197</v>
      </c>
      <c r="F35" s="37">
        <v>118</v>
      </c>
      <c r="G35" s="37" t="s">
        <v>146</v>
      </c>
      <c r="H35" s="38">
        <v>32894</v>
      </c>
    </row>
    <row r="36" spans="1:8" x14ac:dyDescent="0.25">
      <c r="A36" s="37">
        <v>1723</v>
      </c>
      <c r="B36" s="37" t="s">
        <v>228</v>
      </c>
      <c r="C36" s="37" t="s">
        <v>196</v>
      </c>
      <c r="D36" s="37" t="s">
        <v>149</v>
      </c>
      <c r="E36" s="37" t="s">
        <v>229</v>
      </c>
      <c r="F36" s="37">
        <v>145</v>
      </c>
      <c r="G36" s="37" t="s">
        <v>141</v>
      </c>
      <c r="H36" s="38">
        <v>28531</v>
      </c>
    </row>
    <row r="37" spans="1:8" x14ac:dyDescent="0.25">
      <c r="A37" s="37">
        <v>1758</v>
      </c>
      <c r="B37" s="37" t="s">
        <v>159</v>
      </c>
      <c r="C37" s="37" t="s">
        <v>160</v>
      </c>
      <c r="D37" s="37" t="s">
        <v>144</v>
      </c>
      <c r="E37" s="37" t="s">
        <v>161</v>
      </c>
      <c r="F37" s="37">
        <v>107</v>
      </c>
      <c r="G37" s="37" t="s">
        <v>146</v>
      </c>
      <c r="H37" s="38">
        <v>30028</v>
      </c>
    </row>
    <row r="38" spans="1:8" x14ac:dyDescent="0.25">
      <c r="A38" s="37">
        <v>1908</v>
      </c>
      <c r="B38" s="37" t="s">
        <v>266</v>
      </c>
      <c r="C38" s="37" t="s">
        <v>267</v>
      </c>
      <c r="D38" s="37" t="s">
        <v>139</v>
      </c>
      <c r="E38" s="37" t="s">
        <v>268</v>
      </c>
      <c r="F38" s="37">
        <v>152</v>
      </c>
      <c r="G38" s="37" t="s">
        <v>141</v>
      </c>
      <c r="H38" s="38">
        <v>30817</v>
      </c>
    </row>
    <row r="39" spans="1:8" x14ac:dyDescent="0.25">
      <c r="A39" s="37">
        <v>1359</v>
      </c>
      <c r="B39" s="37" t="s">
        <v>222</v>
      </c>
      <c r="C39" s="37" t="s">
        <v>223</v>
      </c>
      <c r="D39" s="37" t="s">
        <v>135</v>
      </c>
      <c r="E39" s="37" t="s">
        <v>224</v>
      </c>
      <c r="F39" s="37">
        <v>153</v>
      </c>
      <c r="G39" s="37" t="s">
        <v>123</v>
      </c>
      <c r="H39" s="38">
        <v>33094</v>
      </c>
    </row>
    <row r="40" spans="1:8" x14ac:dyDescent="0.25">
      <c r="A40" s="37">
        <v>1509</v>
      </c>
      <c r="B40" s="37" t="s">
        <v>201</v>
      </c>
      <c r="C40" s="37" t="s">
        <v>202</v>
      </c>
      <c r="D40" s="37" t="s">
        <v>139</v>
      </c>
      <c r="E40" s="37" t="s">
        <v>203</v>
      </c>
      <c r="F40" s="37">
        <v>135</v>
      </c>
      <c r="G40" s="37" t="s">
        <v>141</v>
      </c>
      <c r="H40" s="38">
        <v>31217</v>
      </c>
    </row>
    <row r="41" spans="1:8" x14ac:dyDescent="0.25">
      <c r="A41" s="37">
        <v>1426</v>
      </c>
      <c r="B41" s="37" t="s">
        <v>210</v>
      </c>
      <c r="C41" s="37" t="s">
        <v>211</v>
      </c>
      <c r="D41" s="37" t="s">
        <v>135</v>
      </c>
      <c r="E41" s="37" t="s">
        <v>212</v>
      </c>
      <c r="F41" s="37">
        <v>128</v>
      </c>
      <c r="G41" s="37" t="s">
        <v>123</v>
      </c>
      <c r="H41" s="38">
        <v>28376</v>
      </c>
    </row>
    <row r="42" spans="1:8" x14ac:dyDescent="0.25">
      <c r="A42" s="37">
        <v>1426</v>
      </c>
      <c r="B42" s="37" t="s">
        <v>210</v>
      </c>
      <c r="C42" s="37" t="s">
        <v>211</v>
      </c>
      <c r="D42" s="37" t="s">
        <v>135</v>
      </c>
      <c r="E42" s="37" t="s">
        <v>212</v>
      </c>
      <c r="F42" s="37">
        <v>128</v>
      </c>
      <c r="G42" s="37" t="s">
        <v>123</v>
      </c>
      <c r="H42" s="38">
        <v>28376</v>
      </c>
    </row>
    <row r="43" spans="1:8" x14ac:dyDescent="0.25">
      <c r="A43" s="37">
        <v>1302</v>
      </c>
      <c r="B43" s="37" t="s">
        <v>239</v>
      </c>
      <c r="C43" s="37" t="s">
        <v>240</v>
      </c>
      <c r="D43" s="37" t="s">
        <v>149</v>
      </c>
      <c r="E43" s="37" t="s">
        <v>241</v>
      </c>
      <c r="F43" s="37">
        <v>139</v>
      </c>
      <c r="G43" s="37" t="s">
        <v>141</v>
      </c>
      <c r="H43" s="38">
        <v>30900</v>
      </c>
    </row>
    <row r="44" spans="1:8" x14ac:dyDescent="0.25">
      <c r="A44" s="37">
        <v>1964</v>
      </c>
      <c r="B44" s="37" t="s">
        <v>172</v>
      </c>
      <c r="C44" s="37" t="s">
        <v>175</v>
      </c>
      <c r="D44" s="37" t="s">
        <v>144</v>
      </c>
      <c r="E44" s="37" t="s">
        <v>176</v>
      </c>
      <c r="F44" s="37">
        <v>108</v>
      </c>
      <c r="G44" s="37" t="s">
        <v>146</v>
      </c>
      <c r="H44" s="38">
        <v>33559</v>
      </c>
    </row>
    <row r="45" spans="1:8" x14ac:dyDescent="0.25">
      <c r="A45" s="37">
        <v>1906</v>
      </c>
      <c r="B45" s="37" t="s">
        <v>133</v>
      </c>
      <c r="C45" s="37" t="s">
        <v>134</v>
      </c>
      <c r="D45" s="37" t="s">
        <v>135</v>
      </c>
      <c r="E45" s="37" t="s">
        <v>136</v>
      </c>
      <c r="F45" s="37">
        <v>155</v>
      </c>
      <c r="G45" s="37" t="s">
        <v>123</v>
      </c>
      <c r="H45" s="38">
        <v>32779</v>
      </c>
    </row>
    <row r="46" spans="1:8" x14ac:dyDescent="0.25">
      <c r="A46" s="37">
        <v>1167</v>
      </c>
      <c r="B46" s="37" t="s">
        <v>151</v>
      </c>
      <c r="C46" s="37" t="s">
        <v>154</v>
      </c>
      <c r="D46" s="37" t="s">
        <v>135</v>
      </c>
      <c r="E46" s="37" t="s">
        <v>155</v>
      </c>
      <c r="F46" s="37">
        <v>119</v>
      </c>
      <c r="G46" s="37" t="s">
        <v>123</v>
      </c>
      <c r="H46" s="38">
        <v>33346</v>
      </c>
    </row>
    <row r="47" spans="1:8" x14ac:dyDescent="0.25">
      <c r="A47" s="37">
        <v>1299</v>
      </c>
      <c r="B47" s="37" t="s">
        <v>236</v>
      </c>
      <c r="C47" s="37" t="s">
        <v>237</v>
      </c>
      <c r="D47" s="37" t="s">
        <v>164</v>
      </c>
      <c r="E47" s="37" t="s">
        <v>238</v>
      </c>
      <c r="F47" s="37">
        <v>127</v>
      </c>
      <c r="G47" s="37" t="s">
        <v>141</v>
      </c>
      <c r="H47" s="38">
        <v>32863</v>
      </c>
    </row>
    <row r="48" spans="1:8" x14ac:dyDescent="0.25">
      <c r="A48" s="37">
        <v>1672</v>
      </c>
      <c r="B48" s="37" t="s">
        <v>180</v>
      </c>
      <c r="C48" s="37" t="s">
        <v>181</v>
      </c>
      <c r="D48" s="37" t="s">
        <v>164</v>
      </c>
      <c r="E48" s="37" t="s">
        <v>182</v>
      </c>
      <c r="F48" s="37">
        <v>114</v>
      </c>
      <c r="G48" s="37" t="s">
        <v>141</v>
      </c>
      <c r="H48" s="38">
        <v>32979</v>
      </c>
    </row>
    <row r="49" spans="1:8" x14ac:dyDescent="0.25">
      <c r="A49" s="37">
        <v>1075</v>
      </c>
      <c r="B49" s="37" t="s">
        <v>198</v>
      </c>
      <c r="C49" s="37" t="s">
        <v>199</v>
      </c>
      <c r="D49" s="37" t="s">
        <v>157</v>
      </c>
      <c r="E49" s="37" t="s">
        <v>200</v>
      </c>
      <c r="F49" s="37">
        <v>126</v>
      </c>
      <c r="G49" s="37" t="s">
        <v>146</v>
      </c>
      <c r="H49" s="38">
        <v>33823</v>
      </c>
    </row>
    <row r="50" spans="1:8" x14ac:dyDescent="0.25">
      <c r="A50" s="37">
        <v>1333</v>
      </c>
      <c r="B50" s="37" t="s">
        <v>251</v>
      </c>
      <c r="C50" s="37" t="s">
        <v>252</v>
      </c>
      <c r="D50" s="37" t="s">
        <v>121</v>
      </c>
      <c r="E50" s="37" t="s">
        <v>253</v>
      </c>
      <c r="F50" s="37">
        <v>122</v>
      </c>
      <c r="G50" s="37" t="s">
        <v>123</v>
      </c>
      <c r="H50" s="38">
        <v>32979</v>
      </c>
    </row>
    <row r="51" spans="1:8" x14ac:dyDescent="0.25">
      <c r="A51" s="37">
        <v>1368</v>
      </c>
      <c r="B51" s="37" t="s">
        <v>260</v>
      </c>
      <c r="C51" s="37" t="s">
        <v>261</v>
      </c>
      <c r="D51" s="37" t="s">
        <v>157</v>
      </c>
      <c r="E51" s="37" t="s">
        <v>262</v>
      </c>
      <c r="F51" s="37">
        <v>132</v>
      </c>
      <c r="G51" s="37" t="s">
        <v>146</v>
      </c>
      <c r="H51" s="38">
        <v>30386</v>
      </c>
    </row>
    <row r="52" spans="1:8" x14ac:dyDescent="0.25">
      <c r="A52" s="37">
        <v>1656</v>
      </c>
      <c r="B52" s="37" t="s">
        <v>207</v>
      </c>
      <c r="C52" s="37" t="s">
        <v>208</v>
      </c>
      <c r="D52" s="37" t="s">
        <v>164</v>
      </c>
      <c r="E52" s="37" t="s">
        <v>209</v>
      </c>
      <c r="F52" s="37">
        <v>149</v>
      </c>
      <c r="G52" s="37" t="s">
        <v>141</v>
      </c>
      <c r="H52" s="38">
        <v>32125</v>
      </c>
    </row>
    <row r="53" spans="1:8" x14ac:dyDescent="0.25">
      <c r="A53" s="37">
        <v>1516</v>
      </c>
      <c r="B53" s="37" t="s">
        <v>142</v>
      </c>
      <c r="C53" s="37" t="s">
        <v>143</v>
      </c>
      <c r="D53" s="37" t="s">
        <v>144</v>
      </c>
      <c r="E53" s="37" t="s">
        <v>145</v>
      </c>
      <c r="F53" s="37">
        <v>105</v>
      </c>
      <c r="G53" s="37" t="s">
        <v>146</v>
      </c>
      <c r="H53" s="38">
        <v>31112</v>
      </c>
    </row>
    <row r="54" spans="1:8" x14ac:dyDescent="0.25">
      <c r="A54" s="45">
        <v>1529</v>
      </c>
      <c r="B54" s="45" t="s">
        <v>204</v>
      </c>
      <c r="C54" s="45" t="s">
        <v>205</v>
      </c>
      <c r="D54" s="45" t="s">
        <v>149</v>
      </c>
      <c r="E54" s="45" t="s">
        <v>206</v>
      </c>
      <c r="F54" s="45">
        <v>129</v>
      </c>
      <c r="G54" s="45" t="s">
        <v>141</v>
      </c>
      <c r="H54" s="46">
        <v>31805</v>
      </c>
    </row>
    <row r="55" spans="1:8" x14ac:dyDescent="0.25">
      <c r="A55" s="45">
        <v>1329</v>
      </c>
      <c r="B55" s="45" t="s">
        <v>257</v>
      </c>
      <c r="C55" s="45" t="s">
        <v>258</v>
      </c>
      <c r="D55" s="45" t="s">
        <v>144</v>
      </c>
      <c r="E55" s="45" t="s">
        <v>259</v>
      </c>
      <c r="F55" s="45">
        <v>151</v>
      </c>
      <c r="G55" s="45" t="s">
        <v>146</v>
      </c>
      <c r="H55" s="46">
        <v>32561</v>
      </c>
    </row>
    <row r="56" spans="1:8" x14ac:dyDescent="0.25">
      <c r="A56" s="45">
        <v>1931</v>
      </c>
      <c r="B56" s="45" t="s">
        <v>225</v>
      </c>
      <c r="C56" s="45" t="s">
        <v>226</v>
      </c>
      <c r="D56" s="45" t="s">
        <v>144</v>
      </c>
      <c r="E56" s="45" t="s">
        <v>227</v>
      </c>
      <c r="F56" s="45">
        <v>110</v>
      </c>
      <c r="G56" s="45" t="s">
        <v>146</v>
      </c>
      <c r="H56" s="46">
        <v>32679</v>
      </c>
    </row>
  </sheetData>
  <conditionalFormatting sqref="A2:A56">
    <cfRule type="duplicateValues" dxfId="31" priority="1"/>
    <cfRule type="duplicateValues" dxfId="30" priority="2"/>
  </conditionalFormatting>
  <pageMargins left="0.7" right="0.7" top="0.75" bottom="0.75" header="0.3" footer="0.3"/>
  <pageSetup paperSize="0" orientation="portrait" horizontalDpi="0" verticalDpi="0" copies="0"/>
  <drawing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A6486-68B6-46D2-984F-E45FC222694A}">
  <sheetPr codeName="Blad17"/>
  <dimension ref="A1:E43"/>
  <sheetViews>
    <sheetView workbookViewId="0">
      <selection activeCell="I10" sqref="I10"/>
    </sheetView>
  </sheetViews>
  <sheetFormatPr defaultRowHeight="15" x14ac:dyDescent="0.25"/>
  <cols>
    <col min="1" max="5" width="23.85546875" style="44" customWidth="1"/>
  </cols>
  <sheetData>
    <row r="1" spans="1:5" ht="15.75" thickBot="1" x14ac:dyDescent="0.3">
      <c r="A1" s="40" t="s">
        <v>269</v>
      </c>
      <c r="B1" s="40" t="s">
        <v>270</v>
      </c>
      <c r="C1" s="40" t="s">
        <v>271</v>
      </c>
      <c r="D1" s="40" t="s">
        <v>272</v>
      </c>
      <c r="E1" s="40" t="s">
        <v>273</v>
      </c>
    </row>
    <row r="2" spans="1:5" x14ac:dyDescent="0.25">
      <c r="A2" s="41" t="s">
        <v>274</v>
      </c>
      <c r="B2" s="42" t="s">
        <v>275</v>
      </c>
      <c r="C2" s="42">
        <v>99</v>
      </c>
      <c r="D2" s="43">
        <v>10</v>
      </c>
      <c r="E2" s="43">
        <f t="shared" ref="E2:E43" si="0">C2*D2</f>
        <v>990</v>
      </c>
    </row>
    <row r="3" spans="1:5" x14ac:dyDescent="0.25">
      <c r="A3" s="41" t="s">
        <v>274</v>
      </c>
      <c r="B3" s="42" t="s">
        <v>276</v>
      </c>
      <c r="C3" s="42">
        <v>61</v>
      </c>
      <c r="D3" s="43">
        <v>13</v>
      </c>
      <c r="E3" s="43">
        <f t="shared" si="0"/>
        <v>793</v>
      </c>
    </row>
    <row r="4" spans="1:5" x14ac:dyDescent="0.25">
      <c r="A4" s="41" t="s">
        <v>274</v>
      </c>
      <c r="B4" s="42" t="s">
        <v>277</v>
      </c>
      <c r="C4" s="42">
        <v>28</v>
      </c>
      <c r="D4" s="43">
        <v>13.5</v>
      </c>
      <c r="E4" s="43">
        <f t="shared" si="0"/>
        <v>378</v>
      </c>
    </row>
    <row r="5" spans="1:5" x14ac:dyDescent="0.25">
      <c r="A5" s="41" t="s">
        <v>274</v>
      </c>
      <c r="B5" s="42" t="s">
        <v>278</v>
      </c>
      <c r="C5" s="42">
        <v>75</v>
      </c>
      <c r="D5" s="43">
        <v>11.2</v>
      </c>
      <c r="E5" s="43">
        <f t="shared" si="0"/>
        <v>840</v>
      </c>
    </row>
    <row r="6" spans="1:5" x14ac:dyDescent="0.25">
      <c r="A6" s="41" t="s">
        <v>274</v>
      </c>
      <c r="B6" s="42" t="s">
        <v>278</v>
      </c>
      <c r="C6" s="42">
        <v>80</v>
      </c>
      <c r="D6" s="43">
        <v>11.2</v>
      </c>
      <c r="E6" s="43">
        <f t="shared" si="0"/>
        <v>896</v>
      </c>
    </row>
    <row r="7" spans="1:5" x14ac:dyDescent="0.25">
      <c r="A7" s="41" t="s">
        <v>274</v>
      </c>
      <c r="B7" s="42" t="s">
        <v>278</v>
      </c>
      <c r="C7" s="42">
        <v>80</v>
      </c>
      <c r="D7" s="43">
        <v>11.2</v>
      </c>
      <c r="E7" s="43">
        <f t="shared" si="0"/>
        <v>896</v>
      </c>
    </row>
    <row r="8" spans="1:5" x14ac:dyDescent="0.25">
      <c r="A8" s="42" t="s">
        <v>279</v>
      </c>
      <c r="B8" s="42" t="s">
        <v>275</v>
      </c>
      <c r="C8" s="42">
        <v>75</v>
      </c>
      <c r="D8" s="43">
        <v>11</v>
      </c>
      <c r="E8" s="43">
        <f t="shared" si="0"/>
        <v>825</v>
      </c>
    </row>
    <row r="9" spans="1:5" x14ac:dyDescent="0.25">
      <c r="A9" s="42" t="s">
        <v>279</v>
      </c>
      <c r="B9" s="42" t="s">
        <v>276</v>
      </c>
      <c r="C9" s="42">
        <v>75</v>
      </c>
      <c r="D9" s="43">
        <v>12.65</v>
      </c>
      <c r="E9" s="43">
        <f t="shared" si="0"/>
        <v>948.75</v>
      </c>
    </row>
    <row r="10" spans="1:5" x14ac:dyDescent="0.25">
      <c r="A10" s="42" t="s">
        <v>279</v>
      </c>
      <c r="B10" s="42" t="s">
        <v>276</v>
      </c>
      <c r="C10" s="42">
        <v>68</v>
      </c>
      <c r="D10" s="43">
        <v>12.65</v>
      </c>
      <c r="E10" s="43">
        <f t="shared" si="0"/>
        <v>860.2</v>
      </c>
    </row>
    <row r="11" spans="1:5" x14ac:dyDescent="0.25">
      <c r="A11" s="42" t="s">
        <v>279</v>
      </c>
      <c r="B11" s="42" t="s">
        <v>277</v>
      </c>
      <c r="C11" s="42">
        <v>86</v>
      </c>
      <c r="D11" s="43">
        <v>10</v>
      </c>
      <c r="E11" s="43">
        <f t="shared" si="0"/>
        <v>860</v>
      </c>
    </row>
    <row r="12" spans="1:5" x14ac:dyDescent="0.25">
      <c r="A12" s="42" t="s">
        <v>279</v>
      </c>
      <c r="B12" s="42" t="s">
        <v>278</v>
      </c>
      <c r="C12" s="42">
        <v>55</v>
      </c>
      <c r="D12" s="43">
        <v>12.55</v>
      </c>
      <c r="E12" s="43">
        <f t="shared" si="0"/>
        <v>690.25</v>
      </c>
    </row>
    <row r="13" spans="1:5" x14ac:dyDescent="0.25">
      <c r="A13" s="42" t="s">
        <v>279</v>
      </c>
      <c r="B13" s="42" t="s">
        <v>278</v>
      </c>
      <c r="C13" s="42">
        <v>65</v>
      </c>
      <c r="D13" s="43">
        <v>12.55</v>
      </c>
      <c r="E13" s="43">
        <f t="shared" si="0"/>
        <v>815.75</v>
      </c>
    </row>
    <row r="14" spans="1:5" x14ac:dyDescent="0.25">
      <c r="A14" s="42" t="s">
        <v>280</v>
      </c>
      <c r="B14" s="42" t="s">
        <v>275</v>
      </c>
      <c r="C14" s="42">
        <v>95</v>
      </c>
      <c r="D14" s="43">
        <v>10.55</v>
      </c>
      <c r="E14" s="43">
        <f t="shared" si="0"/>
        <v>1002.2500000000001</v>
      </c>
    </row>
    <row r="15" spans="1:5" x14ac:dyDescent="0.25">
      <c r="A15" s="42" t="s">
        <v>280</v>
      </c>
      <c r="B15" s="42" t="s">
        <v>276</v>
      </c>
      <c r="C15" s="42">
        <v>95</v>
      </c>
      <c r="D15" s="43">
        <v>10.55</v>
      </c>
      <c r="E15" s="43">
        <f t="shared" si="0"/>
        <v>1002.2500000000001</v>
      </c>
    </row>
    <row r="16" spans="1:5" x14ac:dyDescent="0.25">
      <c r="A16" s="42" t="s">
        <v>280</v>
      </c>
      <c r="B16" s="42" t="s">
        <v>277</v>
      </c>
      <c r="C16" s="42">
        <v>90</v>
      </c>
      <c r="D16" s="43">
        <v>10.9</v>
      </c>
      <c r="E16" s="43">
        <f t="shared" si="0"/>
        <v>981</v>
      </c>
    </row>
    <row r="17" spans="1:5" x14ac:dyDescent="0.25">
      <c r="A17" s="42" t="s">
        <v>280</v>
      </c>
      <c r="B17" s="42" t="s">
        <v>277</v>
      </c>
      <c r="C17" s="42">
        <v>110</v>
      </c>
      <c r="D17" s="43">
        <v>10.9</v>
      </c>
      <c r="E17" s="43">
        <f t="shared" si="0"/>
        <v>1199</v>
      </c>
    </row>
    <row r="18" spans="1:5" x14ac:dyDescent="0.25">
      <c r="A18" s="42" t="s">
        <v>280</v>
      </c>
      <c r="B18" s="42" t="s">
        <v>278</v>
      </c>
      <c r="C18" s="42">
        <v>95</v>
      </c>
      <c r="D18" s="43">
        <v>10.55</v>
      </c>
      <c r="E18" s="43">
        <f t="shared" si="0"/>
        <v>1002.2500000000001</v>
      </c>
    </row>
    <row r="19" spans="1:5" x14ac:dyDescent="0.25">
      <c r="A19" s="42" t="s">
        <v>281</v>
      </c>
      <c r="B19" s="42" t="s">
        <v>275</v>
      </c>
      <c r="C19" s="42">
        <v>52</v>
      </c>
      <c r="D19" s="43">
        <v>12</v>
      </c>
      <c r="E19" s="43">
        <f t="shared" si="0"/>
        <v>624</v>
      </c>
    </row>
    <row r="20" spans="1:5" x14ac:dyDescent="0.25">
      <c r="A20" s="42" t="s">
        <v>281</v>
      </c>
      <c r="B20" s="42" t="s">
        <v>276</v>
      </c>
      <c r="C20" s="42">
        <v>85</v>
      </c>
      <c r="D20" s="43">
        <v>11</v>
      </c>
      <c r="E20" s="43">
        <f t="shared" si="0"/>
        <v>935</v>
      </c>
    </row>
    <row r="21" spans="1:5" x14ac:dyDescent="0.25">
      <c r="A21" s="42" t="s">
        <v>281</v>
      </c>
      <c r="B21" s="42" t="s">
        <v>277</v>
      </c>
      <c r="C21" s="42">
        <v>92</v>
      </c>
      <c r="D21" s="43">
        <v>11.5</v>
      </c>
      <c r="E21" s="43">
        <f t="shared" si="0"/>
        <v>1058</v>
      </c>
    </row>
    <row r="22" spans="1:5" x14ac:dyDescent="0.25">
      <c r="A22" s="42" t="s">
        <v>281</v>
      </c>
      <c r="B22" s="42" t="s">
        <v>277</v>
      </c>
      <c r="C22" s="42">
        <v>95</v>
      </c>
      <c r="D22" s="43">
        <v>10.55</v>
      </c>
      <c r="E22" s="43">
        <f t="shared" si="0"/>
        <v>1002.2500000000001</v>
      </c>
    </row>
    <row r="23" spans="1:5" x14ac:dyDescent="0.25">
      <c r="A23" s="42" t="s">
        <v>281</v>
      </c>
      <c r="B23" s="42" t="s">
        <v>277</v>
      </c>
      <c r="C23" s="42">
        <v>90</v>
      </c>
      <c r="D23" s="43">
        <v>10.55</v>
      </c>
      <c r="E23" s="43">
        <f t="shared" si="0"/>
        <v>949.50000000000011</v>
      </c>
    </row>
    <row r="24" spans="1:5" x14ac:dyDescent="0.25">
      <c r="A24" s="42" t="s">
        <v>281</v>
      </c>
      <c r="B24" s="42" t="s">
        <v>278</v>
      </c>
      <c r="C24" s="42">
        <v>62</v>
      </c>
      <c r="D24" s="43">
        <v>11</v>
      </c>
      <c r="E24" s="43">
        <f t="shared" si="0"/>
        <v>682</v>
      </c>
    </row>
    <row r="25" spans="1:5" x14ac:dyDescent="0.25">
      <c r="A25" s="41" t="s">
        <v>282</v>
      </c>
      <c r="B25" s="42" t="s">
        <v>275</v>
      </c>
      <c r="C25" s="42">
        <v>57</v>
      </c>
      <c r="D25" s="43">
        <v>12.55</v>
      </c>
      <c r="E25" s="43">
        <f t="shared" si="0"/>
        <v>715.35</v>
      </c>
    </row>
    <row r="26" spans="1:5" x14ac:dyDescent="0.25">
      <c r="A26" s="41" t="s">
        <v>282</v>
      </c>
      <c r="B26" s="42" t="s">
        <v>276</v>
      </c>
      <c r="C26" s="42">
        <v>80</v>
      </c>
      <c r="D26" s="43">
        <v>11</v>
      </c>
      <c r="E26" s="43">
        <f t="shared" si="0"/>
        <v>880</v>
      </c>
    </row>
    <row r="27" spans="1:5" x14ac:dyDescent="0.25">
      <c r="A27" s="41" t="s">
        <v>282</v>
      </c>
      <c r="B27" s="42" t="s">
        <v>276</v>
      </c>
      <c r="C27" s="42">
        <v>95</v>
      </c>
      <c r="D27" s="43">
        <v>11</v>
      </c>
      <c r="E27" s="43">
        <f t="shared" si="0"/>
        <v>1045</v>
      </c>
    </row>
    <row r="28" spans="1:5" x14ac:dyDescent="0.25">
      <c r="A28" s="41" t="s">
        <v>282</v>
      </c>
      <c r="B28" s="42" t="s">
        <v>277</v>
      </c>
      <c r="C28" s="42">
        <v>85</v>
      </c>
      <c r="D28" s="43">
        <v>11.5</v>
      </c>
      <c r="E28" s="43">
        <f t="shared" si="0"/>
        <v>977.5</v>
      </c>
    </row>
    <row r="29" spans="1:5" x14ac:dyDescent="0.25">
      <c r="A29" s="41" t="s">
        <v>282</v>
      </c>
      <c r="B29" s="42" t="s">
        <v>278</v>
      </c>
      <c r="C29" s="42">
        <v>80</v>
      </c>
      <c r="D29" s="43">
        <v>11</v>
      </c>
      <c r="E29" s="43">
        <f t="shared" si="0"/>
        <v>880</v>
      </c>
    </row>
    <row r="30" spans="1:5" x14ac:dyDescent="0.25">
      <c r="A30" s="41" t="s">
        <v>282</v>
      </c>
      <c r="B30" s="42" t="s">
        <v>278</v>
      </c>
      <c r="C30" s="42">
        <v>95</v>
      </c>
      <c r="D30" s="43">
        <v>11</v>
      </c>
      <c r="E30" s="43">
        <f t="shared" si="0"/>
        <v>1045</v>
      </c>
    </row>
    <row r="31" spans="1:5" x14ac:dyDescent="0.25">
      <c r="A31" s="42" t="s">
        <v>242</v>
      </c>
      <c r="B31" s="42" t="s">
        <v>275</v>
      </c>
      <c r="C31" s="42">
        <v>70</v>
      </c>
      <c r="D31" s="43">
        <v>11</v>
      </c>
      <c r="E31" s="43">
        <f t="shared" si="0"/>
        <v>770</v>
      </c>
    </row>
    <row r="32" spans="1:5" x14ac:dyDescent="0.25">
      <c r="A32" s="42" t="s">
        <v>242</v>
      </c>
      <c r="B32" s="42" t="s">
        <v>276</v>
      </c>
      <c r="C32" s="42">
        <v>23</v>
      </c>
      <c r="D32" s="43">
        <v>16</v>
      </c>
      <c r="E32" s="43">
        <f t="shared" si="0"/>
        <v>368</v>
      </c>
    </row>
    <row r="33" spans="1:5" x14ac:dyDescent="0.25">
      <c r="A33" s="42" t="s">
        <v>242</v>
      </c>
      <c r="B33" s="42" t="s">
        <v>277</v>
      </c>
      <c r="C33" s="42">
        <v>52</v>
      </c>
      <c r="D33" s="43">
        <v>13.6</v>
      </c>
      <c r="E33" s="43">
        <f t="shared" si="0"/>
        <v>707.19999999999993</v>
      </c>
    </row>
    <row r="34" spans="1:5" x14ac:dyDescent="0.25">
      <c r="A34" s="42" t="s">
        <v>242</v>
      </c>
      <c r="B34" s="42" t="s">
        <v>278</v>
      </c>
      <c r="C34" s="42">
        <v>60</v>
      </c>
      <c r="D34" s="43">
        <v>12.55</v>
      </c>
      <c r="E34" s="43">
        <f t="shared" si="0"/>
        <v>753</v>
      </c>
    </row>
    <row r="35" spans="1:5" x14ac:dyDescent="0.25">
      <c r="A35" s="42" t="s">
        <v>242</v>
      </c>
      <c r="B35" s="42" t="s">
        <v>278</v>
      </c>
      <c r="C35" s="42">
        <v>65</v>
      </c>
      <c r="D35" s="43">
        <v>12.55</v>
      </c>
      <c r="E35" s="43">
        <f t="shared" si="0"/>
        <v>815.75</v>
      </c>
    </row>
    <row r="36" spans="1:5" x14ac:dyDescent="0.25">
      <c r="A36" s="42" t="s">
        <v>242</v>
      </c>
      <c r="B36" s="42" t="s">
        <v>278</v>
      </c>
      <c r="C36" s="42">
        <v>56</v>
      </c>
      <c r="D36" s="43">
        <v>12.55</v>
      </c>
      <c r="E36" s="43">
        <f t="shared" si="0"/>
        <v>702.80000000000007</v>
      </c>
    </row>
    <row r="37" spans="1:5" x14ac:dyDescent="0.25">
      <c r="A37" s="42" t="s">
        <v>242</v>
      </c>
      <c r="B37" s="42" t="s">
        <v>278</v>
      </c>
      <c r="C37" s="42">
        <v>68</v>
      </c>
      <c r="D37" s="43">
        <v>12.55</v>
      </c>
      <c r="E37" s="43">
        <f t="shared" si="0"/>
        <v>853.40000000000009</v>
      </c>
    </row>
    <row r="38" spans="1:5" x14ac:dyDescent="0.25">
      <c r="A38" s="42" t="s">
        <v>283</v>
      </c>
      <c r="B38" s="42" t="s">
        <v>275</v>
      </c>
      <c r="C38" s="42">
        <v>73</v>
      </c>
      <c r="D38" s="43">
        <v>11.6</v>
      </c>
      <c r="E38" s="43">
        <f t="shared" si="0"/>
        <v>846.8</v>
      </c>
    </row>
    <row r="39" spans="1:5" x14ac:dyDescent="0.25">
      <c r="A39" s="42" t="s">
        <v>283</v>
      </c>
      <c r="B39" s="42" t="s">
        <v>276</v>
      </c>
      <c r="C39" s="42">
        <v>100</v>
      </c>
      <c r="D39" s="43">
        <v>9.99</v>
      </c>
      <c r="E39" s="43">
        <f t="shared" si="0"/>
        <v>999</v>
      </c>
    </row>
    <row r="40" spans="1:5" x14ac:dyDescent="0.25">
      <c r="A40" s="42" t="s">
        <v>283</v>
      </c>
      <c r="B40" s="42" t="s">
        <v>277</v>
      </c>
      <c r="C40" s="42">
        <v>81</v>
      </c>
      <c r="D40" s="43">
        <v>10</v>
      </c>
      <c r="E40" s="43">
        <f t="shared" si="0"/>
        <v>810</v>
      </c>
    </row>
    <row r="41" spans="1:5" x14ac:dyDescent="0.25">
      <c r="A41" s="42" t="s">
        <v>283</v>
      </c>
      <c r="B41" s="42" t="s">
        <v>278</v>
      </c>
      <c r="C41" s="42">
        <v>110</v>
      </c>
      <c r="D41" s="43">
        <v>9.99</v>
      </c>
      <c r="E41" s="43">
        <f t="shared" si="0"/>
        <v>1098.9000000000001</v>
      </c>
    </row>
    <row r="42" spans="1:5" x14ac:dyDescent="0.25">
      <c r="A42" s="42" t="s">
        <v>283</v>
      </c>
      <c r="B42" s="42" t="s">
        <v>278</v>
      </c>
      <c r="C42" s="42">
        <v>65</v>
      </c>
      <c r="D42" s="43">
        <v>9.99</v>
      </c>
      <c r="E42" s="43">
        <f t="shared" si="0"/>
        <v>649.35</v>
      </c>
    </row>
    <row r="43" spans="1:5" x14ac:dyDescent="0.25">
      <c r="A43" s="42" t="s">
        <v>283</v>
      </c>
      <c r="B43" s="42" t="s">
        <v>278</v>
      </c>
      <c r="C43" s="42">
        <v>90</v>
      </c>
      <c r="D43" s="43">
        <v>9.99</v>
      </c>
      <c r="E43" s="43">
        <f t="shared" si="0"/>
        <v>899.1</v>
      </c>
    </row>
  </sheetData>
  <autoFilter ref="A1:E1" xr:uid="{0AEFBB64-C21F-4685-9264-C463012E7451}">
    <sortState xmlns:xlrd2="http://schemas.microsoft.com/office/spreadsheetml/2017/richdata2" ref="A2:E43">
      <sortCondition ref="A1"/>
    </sortState>
  </autoFilter>
  <pageMargins left="0.7" right="0.7" top="0.75" bottom="0.75" header="0.3" footer="0.3"/>
  <pageSetup paperSize="0" orientation="portrait" horizontalDpi="0" verticalDpi="0" copie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4567A-33FE-425A-ABF0-9316E274B40E}">
  <sheetPr codeName="Blad18"/>
  <dimension ref="A1:F59"/>
  <sheetViews>
    <sheetView workbookViewId="0">
      <selection activeCell="I7" sqref="I7"/>
    </sheetView>
  </sheetViews>
  <sheetFormatPr defaultRowHeight="15" x14ac:dyDescent="0.25"/>
  <cols>
    <col min="1" max="6" width="18.140625" customWidth="1"/>
  </cols>
  <sheetData>
    <row r="1" spans="1:6" ht="15.75" thickBot="1" x14ac:dyDescent="0.3">
      <c r="A1" s="50" t="s">
        <v>284</v>
      </c>
      <c r="B1" s="50" t="s">
        <v>285</v>
      </c>
      <c r="C1" s="50" t="s">
        <v>96</v>
      </c>
      <c r="D1" s="50" t="s">
        <v>286</v>
      </c>
      <c r="E1" s="50" t="s">
        <v>287</v>
      </c>
      <c r="F1" s="50" t="s">
        <v>288</v>
      </c>
    </row>
    <row r="2" spans="1:6" x14ac:dyDescent="0.25">
      <c r="A2" s="51" t="s">
        <v>289</v>
      </c>
      <c r="B2" s="52" t="s">
        <v>290</v>
      </c>
      <c r="C2" s="53">
        <v>800</v>
      </c>
      <c r="D2" s="53">
        <v>650</v>
      </c>
      <c r="E2" s="53">
        <v>700</v>
      </c>
      <c r="F2" s="54">
        <f t="shared" ref="F2:F59" si="0">SUM(C2:E2)</f>
        <v>2150</v>
      </c>
    </row>
    <row r="3" spans="1:6" x14ac:dyDescent="0.25">
      <c r="A3" s="51" t="s">
        <v>289</v>
      </c>
      <c r="B3" s="52" t="s">
        <v>291</v>
      </c>
      <c r="C3" s="53">
        <v>900</v>
      </c>
      <c r="D3" s="53">
        <v>850</v>
      </c>
      <c r="E3" s="53">
        <v>850</v>
      </c>
      <c r="F3" s="54">
        <f t="shared" si="0"/>
        <v>2600</v>
      </c>
    </row>
    <row r="4" spans="1:6" x14ac:dyDescent="0.25">
      <c r="A4" s="51" t="s">
        <v>289</v>
      </c>
      <c r="B4" s="52" t="s">
        <v>292</v>
      </c>
      <c r="C4" s="53">
        <v>4850</v>
      </c>
      <c r="D4" s="53">
        <v>3200</v>
      </c>
      <c r="E4" s="53">
        <v>1155</v>
      </c>
      <c r="F4" s="54">
        <f t="shared" si="0"/>
        <v>9205</v>
      </c>
    </row>
    <row r="5" spans="1:6" x14ac:dyDescent="0.25">
      <c r="A5" s="51" t="s">
        <v>289</v>
      </c>
      <c r="B5" s="52" t="s">
        <v>293</v>
      </c>
      <c r="C5" s="53">
        <v>1250</v>
      </c>
      <c r="D5" s="53">
        <v>1250</v>
      </c>
      <c r="E5" s="53">
        <v>1250</v>
      </c>
      <c r="F5" s="54">
        <f t="shared" si="0"/>
        <v>3750</v>
      </c>
    </row>
    <row r="6" spans="1:6" x14ac:dyDescent="0.25">
      <c r="A6" s="51" t="s">
        <v>289</v>
      </c>
      <c r="B6" s="52" t="s">
        <v>294</v>
      </c>
      <c r="C6" s="53">
        <v>2025</v>
      </c>
      <c r="D6" s="53">
        <v>2200</v>
      </c>
      <c r="E6" s="53">
        <v>1650</v>
      </c>
      <c r="F6" s="54">
        <f t="shared" si="0"/>
        <v>5875</v>
      </c>
    </row>
    <row r="7" spans="1:6" x14ac:dyDescent="0.25">
      <c r="A7" s="51" t="s">
        <v>289</v>
      </c>
      <c r="B7" s="52" t="s">
        <v>295</v>
      </c>
      <c r="C7" s="53">
        <v>1350</v>
      </c>
      <c r="D7" s="53">
        <v>1500</v>
      </c>
      <c r="E7" s="53">
        <v>1700</v>
      </c>
      <c r="F7" s="54">
        <f t="shared" si="0"/>
        <v>4550</v>
      </c>
    </row>
    <row r="8" spans="1:6" x14ac:dyDescent="0.25">
      <c r="A8" s="51" t="s">
        <v>289</v>
      </c>
      <c r="B8" s="52" t="s">
        <v>296</v>
      </c>
      <c r="C8" s="53">
        <v>3300</v>
      </c>
      <c r="D8" s="53">
        <v>3500</v>
      </c>
      <c r="E8" s="53">
        <v>3700</v>
      </c>
      <c r="F8" s="54">
        <f t="shared" si="0"/>
        <v>10500</v>
      </c>
    </row>
    <row r="9" spans="1:6" x14ac:dyDescent="0.25">
      <c r="A9" s="51" t="s">
        <v>289</v>
      </c>
      <c r="B9" s="52" t="s">
        <v>297</v>
      </c>
      <c r="C9" s="53">
        <v>3825</v>
      </c>
      <c r="D9" s="53">
        <v>3725</v>
      </c>
      <c r="E9" s="53">
        <v>3750</v>
      </c>
      <c r="F9" s="54">
        <f t="shared" si="0"/>
        <v>11300</v>
      </c>
    </row>
    <row r="10" spans="1:6" x14ac:dyDescent="0.25">
      <c r="A10" s="51" t="s">
        <v>289</v>
      </c>
      <c r="B10" s="52" t="s">
        <v>298</v>
      </c>
      <c r="C10" s="53">
        <v>8900</v>
      </c>
      <c r="D10" s="53">
        <v>10315</v>
      </c>
      <c r="E10" s="53">
        <v>5250</v>
      </c>
      <c r="F10" s="54">
        <f t="shared" si="0"/>
        <v>24465</v>
      </c>
    </row>
    <row r="11" spans="1:6" x14ac:dyDescent="0.25">
      <c r="A11" s="51" t="s">
        <v>289</v>
      </c>
      <c r="B11" s="52" t="s">
        <v>299</v>
      </c>
      <c r="C11" s="53">
        <v>6250</v>
      </c>
      <c r="D11" s="53">
        <v>6000</v>
      </c>
      <c r="E11" s="53">
        <v>6500</v>
      </c>
      <c r="F11" s="54">
        <f t="shared" si="0"/>
        <v>18750</v>
      </c>
    </row>
    <row r="12" spans="1:6" x14ac:dyDescent="0.25">
      <c r="A12" s="51" t="s">
        <v>289</v>
      </c>
      <c r="B12" s="52" t="s">
        <v>300</v>
      </c>
      <c r="C12" s="53">
        <v>8000</v>
      </c>
      <c r="D12" s="53">
        <v>8000</v>
      </c>
      <c r="E12" s="53">
        <v>8000</v>
      </c>
      <c r="F12" s="54">
        <f t="shared" si="0"/>
        <v>24000</v>
      </c>
    </row>
    <row r="13" spans="1:6" x14ac:dyDescent="0.25">
      <c r="A13" s="51" t="s">
        <v>289</v>
      </c>
      <c r="B13" s="52" t="s">
        <v>301</v>
      </c>
      <c r="C13" s="53">
        <v>11500</v>
      </c>
      <c r="D13" s="53">
        <v>12500</v>
      </c>
      <c r="E13" s="53">
        <v>12500</v>
      </c>
      <c r="F13" s="54">
        <f t="shared" si="0"/>
        <v>36500</v>
      </c>
    </row>
    <row r="14" spans="1:6" x14ac:dyDescent="0.25">
      <c r="A14" s="51" t="s">
        <v>289</v>
      </c>
      <c r="B14" s="52" t="s">
        <v>302</v>
      </c>
      <c r="C14" s="53">
        <v>12250</v>
      </c>
      <c r="D14" s="53">
        <v>12250</v>
      </c>
      <c r="E14" s="53">
        <v>12750</v>
      </c>
      <c r="F14" s="54">
        <f t="shared" si="0"/>
        <v>37250</v>
      </c>
    </row>
    <row r="15" spans="1:6" x14ac:dyDescent="0.25">
      <c r="A15" s="51" t="s">
        <v>289</v>
      </c>
      <c r="B15" s="52" t="s">
        <v>303</v>
      </c>
      <c r="C15" s="53">
        <v>25000</v>
      </c>
      <c r="D15" s="53">
        <v>24000</v>
      </c>
      <c r="E15" s="53">
        <v>26390</v>
      </c>
      <c r="F15" s="54">
        <f t="shared" si="0"/>
        <v>75390</v>
      </c>
    </row>
    <row r="16" spans="1:6" x14ac:dyDescent="0.25">
      <c r="A16" s="55" t="s">
        <v>304</v>
      </c>
      <c r="B16" s="52" t="s">
        <v>290</v>
      </c>
      <c r="C16" s="53">
        <v>800</v>
      </c>
      <c r="D16" s="53">
        <v>950</v>
      </c>
      <c r="E16" s="53">
        <v>750</v>
      </c>
      <c r="F16" s="54">
        <f t="shared" si="0"/>
        <v>2500</v>
      </c>
    </row>
    <row r="17" spans="1:6" x14ac:dyDescent="0.25">
      <c r="A17" s="55" t="s">
        <v>304</v>
      </c>
      <c r="B17" s="52" t="s">
        <v>293</v>
      </c>
      <c r="C17" s="53">
        <v>850</v>
      </c>
      <c r="D17" s="53">
        <v>750</v>
      </c>
      <c r="E17" s="53">
        <v>800</v>
      </c>
      <c r="F17" s="54">
        <f t="shared" si="0"/>
        <v>2400</v>
      </c>
    </row>
    <row r="18" spans="1:6" x14ac:dyDescent="0.25">
      <c r="A18" s="55" t="s">
        <v>304</v>
      </c>
      <c r="B18" s="52" t="s">
        <v>295</v>
      </c>
      <c r="C18" s="53">
        <v>940</v>
      </c>
      <c r="D18" s="53">
        <v>950</v>
      </c>
      <c r="E18" s="53">
        <v>820</v>
      </c>
      <c r="F18" s="54">
        <f t="shared" si="0"/>
        <v>2710</v>
      </c>
    </row>
    <row r="19" spans="1:6" x14ac:dyDescent="0.25">
      <c r="A19" s="55" t="s">
        <v>304</v>
      </c>
      <c r="B19" s="52" t="s">
        <v>291</v>
      </c>
      <c r="C19" s="53">
        <v>980</v>
      </c>
      <c r="D19" s="53">
        <v>850</v>
      </c>
      <c r="E19" s="53">
        <v>950</v>
      </c>
      <c r="F19" s="54">
        <f t="shared" si="0"/>
        <v>2780</v>
      </c>
    </row>
    <row r="20" spans="1:6" x14ac:dyDescent="0.25">
      <c r="A20" s="55" t="s">
        <v>304</v>
      </c>
      <c r="B20" s="52" t="s">
        <v>298</v>
      </c>
      <c r="C20" s="53">
        <v>1250</v>
      </c>
      <c r="D20" s="53">
        <v>1250</v>
      </c>
      <c r="E20" s="53">
        <v>1250</v>
      </c>
      <c r="F20" s="54">
        <f t="shared" si="0"/>
        <v>3750</v>
      </c>
    </row>
    <row r="21" spans="1:6" x14ac:dyDescent="0.25">
      <c r="A21" s="55" t="s">
        <v>304</v>
      </c>
      <c r="B21" s="52" t="s">
        <v>294</v>
      </c>
      <c r="C21" s="53">
        <v>1150</v>
      </c>
      <c r="D21" s="53">
        <v>1255</v>
      </c>
      <c r="E21" s="53">
        <v>1400</v>
      </c>
      <c r="F21" s="54">
        <f t="shared" si="0"/>
        <v>3805</v>
      </c>
    </row>
    <row r="22" spans="1:6" x14ac:dyDescent="0.25">
      <c r="A22" s="55" t="s">
        <v>304</v>
      </c>
      <c r="B22" s="52" t="s">
        <v>296</v>
      </c>
      <c r="C22" s="53">
        <v>2410</v>
      </c>
      <c r="D22" s="53">
        <v>1850</v>
      </c>
      <c r="E22" s="53">
        <v>2390</v>
      </c>
      <c r="F22" s="54">
        <f t="shared" si="0"/>
        <v>6650</v>
      </c>
    </row>
    <row r="23" spans="1:6" x14ac:dyDescent="0.25">
      <c r="A23" s="55" t="s">
        <v>304</v>
      </c>
      <c r="B23" s="52" t="s">
        <v>297</v>
      </c>
      <c r="C23" s="53">
        <v>3200</v>
      </c>
      <c r="D23" s="53">
        <v>3760</v>
      </c>
      <c r="E23" s="53">
        <v>3750</v>
      </c>
      <c r="F23" s="54">
        <f t="shared" si="0"/>
        <v>10710</v>
      </c>
    </row>
    <row r="24" spans="1:6" x14ac:dyDescent="0.25">
      <c r="A24" s="55" t="s">
        <v>304</v>
      </c>
      <c r="B24" s="52" t="s">
        <v>292</v>
      </c>
      <c r="C24" s="53">
        <v>5000</v>
      </c>
      <c r="D24" s="53">
        <v>4800</v>
      </c>
      <c r="E24" s="53">
        <v>4500</v>
      </c>
      <c r="F24" s="54">
        <f t="shared" si="0"/>
        <v>14300</v>
      </c>
    </row>
    <row r="25" spans="1:6" x14ac:dyDescent="0.25">
      <c r="A25" s="55" t="s">
        <v>304</v>
      </c>
      <c r="B25" s="52" t="s">
        <v>299</v>
      </c>
      <c r="C25" s="53">
        <v>5250</v>
      </c>
      <c r="D25" s="53">
        <v>8990</v>
      </c>
      <c r="E25" s="53">
        <v>5515</v>
      </c>
      <c r="F25" s="54">
        <f t="shared" si="0"/>
        <v>19755</v>
      </c>
    </row>
    <row r="26" spans="1:6" x14ac:dyDescent="0.25">
      <c r="A26" s="55" t="s">
        <v>304</v>
      </c>
      <c r="B26" s="52" t="s">
        <v>300</v>
      </c>
      <c r="C26" s="53">
        <v>6020</v>
      </c>
      <c r="D26" s="53">
        <v>6020</v>
      </c>
      <c r="E26" s="53">
        <v>6020</v>
      </c>
      <c r="F26" s="54">
        <f t="shared" si="0"/>
        <v>18060</v>
      </c>
    </row>
    <row r="27" spans="1:6" x14ac:dyDescent="0.25">
      <c r="A27" s="55" t="s">
        <v>304</v>
      </c>
      <c r="B27" s="52" t="s">
        <v>301</v>
      </c>
      <c r="C27" s="53">
        <v>12940</v>
      </c>
      <c r="D27" s="53">
        <v>11300</v>
      </c>
      <c r="E27" s="53">
        <v>11500</v>
      </c>
      <c r="F27" s="54">
        <f t="shared" si="0"/>
        <v>35740</v>
      </c>
    </row>
    <row r="28" spans="1:6" x14ac:dyDescent="0.25">
      <c r="A28" s="55" t="s">
        <v>304</v>
      </c>
      <c r="B28" s="52" t="s">
        <v>302</v>
      </c>
      <c r="C28" s="53">
        <v>14250</v>
      </c>
      <c r="D28" s="53">
        <v>15250</v>
      </c>
      <c r="E28" s="53">
        <v>12050</v>
      </c>
      <c r="F28" s="54">
        <f t="shared" si="0"/>
        <v>41550</v>
      </c>
    </row>
    <row r="29" spans="1:6" x14ac:dyDescent="0.25">
      <c r="A29" s="55" t="s">
        <v>304</v>
      </c>
      <c r="B29" s="52" t="s">
        <v>303</v>
      </c>
      <c r="C29" s="53">
        <v>25700</v>
      </c>
      <c r="D29" s="53">
        <v>24200</v>
      </c>
      <c r="E29" s="53">
        <v>26930</v>
      </c>
      <c r="F29" s="54">
        <f t="shared" si="0"/>
        <v>76830</v>
      </c>
    </row>
    <row r="30" spans="1:6" x14ac:dyDescent="0.25">
      <c r="A30" s="55" t="s">
        <v>305</v>
      </c>
      <c r="B30" s="52" t="s">
        <v>293</v>
      </c>
      <c r="C30" s="53">
        <v>2140</v>
      </c>
      <c r="D30" s="53">
        <v>2310</v>
      </c>
      <c r="E30" s="53">
        <v>2000</v>
      </c>
      <c r="F30" s="54">
        <f t="shared" si="0"/>
        <v>6450</v>
      </c>
    </row>
    <row r="31" spans="1:6" x14ac:dyDescent="0.25">
      <c r="A31" s="55" t="s">
        <v>305</v>
      </c>
      <c r="B31" s="52" t="s">
        <v>290</v>
      </c>
      <c r="C31" s="53">
        <v>730</v>
      </c>
      <c r="D31" s="53">
        <v>525</v>
      </c>
      <c r="E31" s="53">
        <v>430</v>
      </c>
      <c r="F31" s="54">
        <f t="shared" si="0"/>
        <v>1685</v>
      </c>
    </row>
    <row r="32" spans="1:6" x14ac:dyDescent="0.25">
      <c r="A32" s="55" t="s">
        <v>305</v>
      </c>
      <c r="B32" s="52" t="s">
        <v>291</v>
      </c>
      <c r="C32" s="53">
        <v>700</v>
      </c>
      <c r="D32" s="53">
        <v>750</v>
      </c>
      <c r="E32" s="53">
        <v>750</v>
      </c>
      <c r="F32" s="54">
        <f t="shared" si="0"/>
        <v>2200</v>
      </c>
    </row>
    <row r="33" spans="1:6" x14ac:dyDescent="0.25">
      <c r="A33" s="55" t="s">
        <v>305</v>
      </c>
      <c r="B33" s="52" t="s">
        <v>295</v>
      </c>
      <c r="C33" s="53">
        <v>2000</v>
      </c>
      <c r="D33" s="53">
        <v>950</v>
      </c>
      <c r="E33" s="53">
        <v>800</v>
      </c>
      <c r="F33" s="54">
        <f t="shared" si="0"/>
        <v>3750</v>
      </c>
    </row>
    <row r="34" spans="1:6" x14ac:dyDescent="0.25">
      <c r="A34" s="55" t="s">
        <v>305</v>
      </c>
      <c r="B34" s="52" t="s">
        <v>296</v>
      </c>
      <c r="C34" s="53">
        <v>745</v>
      </c>
      <c r="D34" s="53">
        <v>780</v>
      </c>
      <c r="E34" s="53">
        <v>900</v>
      </c>
      <c r="F34" s="54">
        <f t="shared" si="0"/>
        <v>2425</v>
      </c>
    </row>
    <row r="35" spans="1:6" x14ac:dyDescent="0.25">
      <c r="A35" s="55" t="s">
        <v>305</v>
      </c>
      <c r="B35" s="52" t="s">
        <v>294</v>
      </c>
      <c r="C35" s="53">
        <v>1150</v>
      </c>
      <c r="D35" s="53">
        <v>1200</v>
      </c>
      <c r="E35" s="53">
        <v>1400</v>
      </c>
      <c r="F35" s="54">
        <f t="shared" si="0"/>
        <v>3750</v>
      </c>
    </row>
    <row r="36" spans="1:6" x14ac:dyDescent="0.25">
      <c r="A36" s="55" t="s">
        <v>305</v>
      </c>
      <c r="B36" s="52" t="s">
        <v>292</v>
      </c>
      <c r="C36" s="53">
        <v>2780</v>
      </c>
      <c r="D36" s="53">
        <v>3590</v>
      </c>
      <c r="E36" s="53">
        <v>2300</v>
      </c>
      <c r="F36" s="54">
        <f t="shared" si="0"/>
        <v>8670</v>
      </c>
    </row>
    <row r="37" spans="1:6" x14ac:dyDescent="0.25">
      <c r="A37" s="55" t="s">
        <v>305</v>
      </c>
      <c r="B37" s="52" t="s">
        <v>298</v>
      </c>
      <c r="C37" s="53">
        <v>3490</v>
      </c>
      <c r="D37" s="53">
        <v>32840</v>
      </c>
      <c r="E37" s="53">
        <v>3070</v>
      </c>
      <c r="F37" s="54">
        <f t="shared" si="0"/>
        <v>39400</v>
      </c>
    </row>
    <row r="38" spans="1:6" x14ac:dyDescent="0.25">
      <c r="A38" s="55" t="s">
        <v>305</v>
      </c>
      <c r="B38" s="52" t="s">
        <v>300</v>
      </c>
      <c r="C38" s="53">
        <v>4700</v>
      </c>
      <c r="D38" s="53">
        <v>4700</v>
      </c>
      <c r="E38" s="53">
        <v>4700</v>
      </c>
      <c r="F38" s="54">
        <f t="shared" si="0"/>
        <v>14100</v>
      </c>
    </row>
    <row r="39" spans="1:6" x14ac:dyDescent="0.25">
      <c r="A39" s="55" t="s">
        <v>305</v>
      </c>
      <c r="B39" s="52" t="s">
        <v>299</v>
      </c>
      <c r="C39" s="53">
        <v>5250</v>
      </c>
      <c r="D39" s="53">
        <v>5000</v>
      </c>
      <c r="E39" s="53">
        <v>5500</v>
      </c>
      <c r="F39" s="54">
        <f t="shared" si="0"/>
        <v>15750</v>
      </c>
    </row>
    <row r="40" spans="1:6" x14ac:dyDescent="0.25">
      <c r="A40" s="55" t="s">
        <v>305</v>
      </c>
      <c r="B40" s="52" t="s">
        <v>297</v>
      </c>
      <c r="C40" s="53">
        <v>6980</v>
      </c>
      <c r="D40" s="53">
        <v>6310</v>
      </c>
      <c r="E40" s="53">
        <v>6375</v>
      </c>
      <c r="F40" s="54">
        <f t="shared" si="0"/>
        <v>19665</v>
      </c>
    </row>
    <row r="41" spans="1:6" x14ac:dyDescent="0.25">
      <c r="A41" s="55" t="s">
        <v>305</v>
      </c>
      <c r="B41" s="52" t="s">
        <v>302</v>
      </c>
      <c r="C41" s="53">
        <v>11250</v>
      </c>
      <c r="D41" s="53">
        <v>11250</v>
      </c>
      <c r="E41" s="53">
        <v>11750</v>
      </c>
      <c r="F41" s="54">
        <f t="shared" si="0"/>
        <v>34250</v>
      </c>
    </row>
    <row r="42" spans="1:6" x14ac:dyDescent="0.25">
      <c r="A42" s="55" t="s">
        <v>305</v>
      </c>
      <c r="B42" s="52" t="s">
        <v>301</v>
      </c>
      <c r="C42" s="53">
        <v>24500</v>
      </c>
      <c r="D42" s="53">
        <v>23500</v>
      </c>
      <c r="E42" s="53">
        <v>24500</v>
      </c>
      <c r="F42" s="54">
        <f t="shared" si="0"/>
        <v>72500</v>
      </c>
    </row>
    <row r="43" spans="1:6" x14ac:dyDescent="0.25">
      <c r="A43" s="55" t="s">
        <v>305</v>
      </c>
      <c r="B43" s="52" t="s">
        <v>306</v>
      </c>
      <c r="C43" s="53">
        <v>56900</v>
      </c>
      <c r="D43" s="53">
        <v>62800</v>
      </c>
      <c r="E43" s="53">
        <v>60870</v>
      </c>
      <c r="F43" s="54">
        <f t="shared" si="0"/>
        <v>180570</v>
      </c>
    </row>
    <row r="44" spans="1:6" x14ac:dyDescent="0.25">
      <c r="A44" s="55" t="s">
        <v>305</v>
      </c>
      <c r="B44" s="52" t="s">
        <v>303</v>
      </c>
      <c r="C44" s="53">
        <v>24290</v>
      </c>
      <c r="D44" s="53">
        <v>24050</v>
      </c>
      <c r="E44" s="53">
        <v>26600</v>
      </c>
      <c r="F44" s="54">
        <f t="shared" si="0"/>
        <v>74940</v>
      </c>
    </row>
    <row r="45" spans="1:6" x14ac:dyDescent="0.25">
      <c r="A45" s="55" t="s">
        <v>307</v>
      </c>
      <c r="B45" s="52" t="s">
        <v>293</v>
      </c>
      <c r="C45" s="53">
        <v>775</v>
      </c>
      <c r="D45" s="53">
        <v>750</v>
      </c>
      <c r="E45" s="53">
        <v>700</v>
      </c>
      <c r="F45" s="54">
        <f t="shared" si="0"/>
        <v>2225</v>
      </c>
    </row>
    <row r="46" spans="1:6" x14ac:dyDescent="0.25">
      <c r="A46" s="55" t="s">
        <v>307</v>
      </c>
      <c r="B46" s="52" t="s">
        <v>291</v>
      </c>
      <c r="C46" s="53">
        <v>700</v>
      </c>
      <c r="D46" s="53">
        <v>750</v>
      </c>
      <c r="E46" s="53">
        <v>750</v>
      </c>
      <c r="F46" s="54">
        <f t="shared" si="0"/>
        <v>2200</v>
      </c>
    </row>
    <row r="47" spans="1:6" x14ac:dyDescent="0.25">
      <c r="A47" s="55" t="s">
        <v>307</v>
      </c>
      <c r="B47" s="52" t="s">
        <v>290</v>
      </c>
      <c r="C47" s="53">
        <v>300</v>
      </c>
      <c r="D47" s="53">
        <v>100</v>
      </c>
      <c r="E47" s="53">
        <v>150</v>
      </c>
      <c r="F47" s="54">
        <f t="shared" si="0"/>
        <v>550</v>
      </c>
    </row>
    <row r="48" spans="1:6" x14ac:dyDescent="0.25">
      <c r="A48" s="55" t="s">
        <v>307</v>
      </c>
      <c r="B48" s="52" t="s">
        <v>296</v>
      </c>
      <c r="C48" s="53">
        <v>2000</v>
      </c>
      <c r="D48" s="53">
        <v>1800</v>
      </c>
      <c r="E48" s="53">
        <v>1900</v>
      </c>
      <c r="F48" s="54">
        <f t="shared" si="0"/>
        <v>5700</v>
      </c>
    </row>
    <row r="49" spans="1:6" x14ac:dyDescent="0.25">
      <c r="A49" s="55" t="s">
        <v>307</v>
      </c>
      <c r="B49" s="52" t="s">
        <v>295</v>
      </c>
      <c r="C49" s="53">
        <v>2000</v>
      </c>
      <c r="D49" s="53">
        <v>950</v>
      </c>
      <c r="E49" s="53">
        <v>800</v>
      </c>
      <c r="F49" s="54">
        <f t="shared" si="0"/>
        <v>3750</v>
      </c>
    </row>
    <row r="50" spans="1:6" x14ac:dyDescent="0.25">
      <c r="A50" s="55" t="s">
        <v>307</v>
      </c>
      <c r="B50" s="52" t="s">
        <v>298</v>
      </c>
      <c r="C50" s="53">
        <v>1250</v>
      </c>
      <c r="D50" s="53">
        <v>1250</v>
      </c>
      <c r="E50" s="53">
        <v>1250</v>
      </c>
      <c r="F50" s="54">
        <f t="shared" si="0"/>
        <v>3750</v>
      </c>
    </row>
    <row r="51" spans="1:6" x14ac:dyDescent="0.25">
      <c r="A51" s="55" t="s">
        <v>307</v>
      </c>
      <c r="B51" s="52" t="s">
        <v>294</v>
      </c>
      <c r="C51" s="53">
        <v>1150</v>
      </c>
      <c r="D51" s="53">
        <v>1200</v>
      </c>
      <c r="E51" s="53">
        <v>1435</v>
      </c>
      <c r="F51" s="54">
        <f t="shared" si="0"/>
        <v>3785</v>
      </c>
    </row>
    <row r="52" spans="1:6" x14ac:dyDescent="0.25">
      <c r="A52" s="55" t="s">
        <v>307</v>
      </c>
      <c r="B52" s="52" t="s">
        <v>297</v>
      </c>
      <c r="C52" s="53">
        <v>3800</v>
      </c>
      <c r="D52" s="53">
        <v>3700</v>
      </c>
      <c r="E52" s="53">
        <v>3750</v>
      </c>
      <c r="F52" s="54">
        <f t="shared" si="0"/>
        <v>11250</v>
      </c>
    </row>
    <row r="53" spans="1:6" x14ac:dyDescent="0.25">
      <c r="A53" s="55" t="s">
        <v>307</v>
      </c>
      <c r="B53" s="52" t="s">
        <v>292</v>
      </c>
      <c r="C53" s="53">
        <v>5000</v>
      </c>
      <c r="D53" s="53">
        <v>4800</v>
      </c>
      <c r="E53" s="53">
        <v>4545</v>
      </c>
      <c r="F53" s="54">
        <f t="shared" si="0"/>
        <v>14345</v>
      </c>
    </row>
    <row r="54" spans="1:6" x14ac:dyDescent="0.25">
      <c r="A54" s="55" t="s">
        <v>307</v>
      </c>
      <c r="B54" s="52" t="s">
        <v>300</v>
      </c>
      <c r="C54" s="53">
        <v>5000</v>
      </c>
      <c r="D54" s="53">
        <v>5000</v>
      </c>
      <c r="E54" s="53">
        <v>5000</v>
      </c>
      <c r="F54" s="54">
        <f t="shared" si="0"/>
        <v>15000</v>
      </c>
    </row>
    <row r="55" spans="1:6" x14ac:dyDescent="0.25">
      <c r="A55" s="55" t="s">
        <v>307</v>
      </c>
      <c r="B55" s="52" t="s">
        <v>299</v>
      </c>
      <c r="C55" s="53">
        <v>5250</v>
      </c>
      <c r="D55" s="53">
        <v>5335</v>
      </c>
      <c r="E55" s="53">
        <v>5500</v>
      </c>
      <c r="F55" s="54">
        <f t="shared" si="0"/>
        <v>16085</v>
      </c>
    </row>
    <row r="56" spans="1:6" x14ac:dyDescent="0.25">
      <c r="A56" s="55" t="s">
        <v>307</v>
      </c>
      <c r="B56" s="52" t="s">
        <v>302</v>
      </c>
      <c r="C56" s="53">
        <v>10250</v>
      </c>
      <c r="D56" s="53">
        <v>10250</v>
      </c>
      <c r="E56" s="53">
        <v>10750</v>
      </c>
      <c r="F56" s="54">
        <f t="shared" si="0"/>
        <v>31250</v>
      </c>
    </row>
    <row r="57" spans="1:6" x14ac:dyDescent="0.25">
      <c r="A57" s="55" t="s">
        <v>307</v>
      </c>
      <c r="B57" s="52" t="s">
        <v>301</v>
      </c>
      <c r="C57" s="53">
        <v>14500</v>
      </c>
      <c r="D57" s="53">
        <v>13500</v>
      </c>
      <c r="E57" s="53">
        <v>15500</v>
      </c>
      <c r="F57" s="54">
        <f t="shared" si="0"/>
        <v>43500</v>
      </c>
    </row>
    <row r="58" spans="1:6" x14ac:dyDescent="0.25">
      <c r="A58" s="55" t="s">
        <v>307</v>
      </c>
      <c r="B58" s="52" t="s">
        <v>306</v>
      </c>
      <c r="C58" s="53">
        <v>72000</v>
      </c>
      <c r="D58" s="53">
        <v>70000</v>
      </c>
      <c r="E58" s="53">
        <v>70000</v>
      </c>
      <c r="F58" s="54">
        <f t="shared" si="0"/>
        <v>212000</v>
      </c>
    </row>
    <row r="59" spans="1:6" x14ac:dyDescent="0.25">
      <c r="A59" s="55" t="s">
        <v>307</v>
      </c>
      <c r="B59" s="56" t="s">
        <v>303</v>
      </c>
      <c r="C59" s="57">
        <v>25000</v>
      </c>
      <c r="D59" s="57">
        <v>24000</v>
      </c>
      <c r="E59" s="57">
        <v>26000</v>
      </c>
      <c r="F59" s="54">
        <f t="shared" si="0"/>
        <v>75000</v>
      </c>
    </row>
  </sheetData>
  <pageMargins left="0.7" right="0.7" top="0.75" bottom="0.75" header="0.3" footer="0.3"/>
  <pageSetup paperSize="0" orientation="portrait" horizontalDpi="0" verticalDpi="0" copies="0"/>
  <drawing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247D7-F454-419A-85B7-6C00B4705AE0}">
  <sheetPr codeName="Blad19"/>
  <dimension ref="A1:I17"/>
  <sheetViews>
    <sheetView workbookViewId="0">
      <selection activeCell="F8" sqref="F8"/>
    </sheetView>
  </sheetViews>
  <sheetFormatPr defaultRowHeight="15" x14ac:dyDescent="0.2"/>
  <cols>
    <col min="1" max="1" width="28.7109375" style="16" bestFit="1" customWidth="1"/>
    <col min="2" max="2" width="12" style="16" bestFit="1" customWidth="1"/>
    <col min="3" max="3" width="26" style="29" bestFit="1" customWidth="1"/>
    <col min="4" max="4" width="16.42578125" style="16" bestFit="1" customWidth="1"/>
    <col min="5" max="5" width="9.140625" style="16"/>
    <col min="6" max="6" width="28.7109375" style="16" bestFit="1" customWidth="1"/>
    <col min="7" max="7" width="16.85546875" style="16" bestFit="1" customWidth="1"/>
    <col min="8" max="8" width="26" style="16" bestFit="1" customWidth="1"/>
    <col min="9" max="9" width="12.7109375" style="16" bestFit="1" customWidth="1"/>
    <col min="10" max="16384" width="9.140625" style="16"/>
  </cols>
  <sheetData>
    <row r="1" spans="1:9" x14ac:dyDescent="0.2">
      <c r="A1" s="18" t="s">
        <v>64</v>
      </c>
      <c r="B1" s="18" t="s">
        <v>65</v>
      </c>
      <c r="C1" s="23" t="s">
        <v>66</v>
      </c>
      <c r="D1" s="18" t="s">
        <v>67</v>
      </c>
    </row>
    <row r="2" spans="1:9" ht="15.75" customHeight="1" x14ac:dyDescent="0.25">
      <c r="A2" s="20">
        <v>43466</v>
      </c>
      <c r="B2" s="19">
        <v>44.15</v>
      </c>
      <c r="C2" s="24" t="s">
        <v>51</v>
      </c>
      <c r="D2" s="16" t="s">
        <v>68</v>
      </c>
      <c r="F2" s="98" t="s">
        <v>90</v>
      </c>
      <c r="G2" s="98"/>
      <c r="H2" s="98"/>
      <c r="I2" s="98"/>
    </row>
    <row r="3" spans="1:9" ht="15" customHeight="1" x14ac:dyDescent="0.25">
      <c r="A3" s="20">
        <v>43470</v>
      </c>
      <c r="B3" s="19">
        <v>250</v>
      </c>
      <c r="C3" s="28" t="s">
        <v>81</v>
      </c>
      <c r="D3" s="16" t="s">
        <v>75</v>
      </c>
      <c r="F3" s="99" t="s">
        <v>61</v>
      </c>
      <c r="G3" s="99"/>
      <c r="H3" s="99"/>
      <c r="I3" s="99"/>
    </row>
    <row r="4" spans="1:9" ht="15.75" x14ac:dyDescent="0.25">
      <c r="A4" s="20">
        <v>43471</v>
      </c>
      <c r="B4" s="19">
        <v>98.53</v>
      </c>
      <c r="C4" s="24" t="s">
        <v>51</v>
      </c>
      <c r="D4" s="16" t="s">
        <v>68</v>
      </c>
      <c r="F4" s="99" t="s">
        <v>62</v>
      </c>
      <c r="G4" s="99"/>
      <c r="H4" s="99"/>
      <c r="I4" s="99"/>
    </row>
    <row r="5" spans="1:9" ht="15.75" x14ac:dyDescent="0.25">
      <c r="A5" s="20">
        <v>43473</v>
      </c>
      <c r="B5" s="19">
        <v>60</v>
      </c>
      <c r="C5" s="27" t="s">
        <v>50</v>
      </c>
      <c r="D5" s="16" t="s">
        <v>69</v>
      </c>
      <c r="F5" s="99" t="s">
        <v>63</v>
      </c>
      <c r="G5" s="99"/>
      <c r="H5" s="99"/>
      <c r="I5" s="99"/>
    </row>
    <row r="6" spans="1:9" ht="15.75" x14ac:dyDescent="0.25">
      <c r="A6" s="20">
        <v>43474</v>
      </c>
      <c r="B6" s="19">
        <v>50.32</v>
      </c>
      <c r="C6" s="26" t="s">
        <v>70</v>
      </c>
      <c r="D6" s="16" t="s">
        <v>71</v>
      </c>
      <c r="F6" s="100"/>
      <c r="G6" s="100"/>
      <c r="H6" s="100"/>
      <c r="I6" s="100"/>
    </row>
    <row r="7" spans="1:9" x14ac:dyDescent="0.2">
      <c r="A7" s="20">
        <v>43477</v>
      </c>
      <c r="B7" s="19">
        <v>50.15</v>
      </c>
      <c r="C7" s="28" t="s">
        <v>81</v>
      </c>
      <c r="D7" s="16" t="s">
        <v>78</v>
      </c>
      <c r="G7" s="19"/>
    </row>
    <row r="8" spans="1:9" ht="15.75" x14ac:dyDescent="0.25">
      <c r="A8" s="20">
        <v>43477</v>
      </c>
      <c r="B8" s="19">
        <v>22.13</v>
      </c>
      <c r="C8" s="28" t="s">
        <v>81</v>
      </c>
      <c r="D8" s="16" t="s">
        <v>74</v>
      </c>
      <c r="F8" s="83" t="s">
        <v>824</v>
      </c>
      <c r="G8" s="19"/>
    </row>
    <row r="9" spans="1:9" x14ac:dyDescent="0.2">
      <c r="A9" s="20">
        <v>43479</v>
      </c>
      <c r="B9" s="19">
        <v>22.74</v>
      </c>
      <c r="C9" s="26" t="s">
        <v>70</v>
      </c>
      <c r="D9" s="16" t="s">
        <v>76</v>
      </c>
      <c r="G9" s="19"/>
    </row>
    <row r="10" spans="1:9" x14ac:dyDescent="0.2">
      <c r="A10" s="20">
        <v>43480</v>
      </c>
      <c r="B10" s="19">
        <v>66.02</v>
      </c>
      <c r="C10" s="24" t="s">
        <v>51</v>
      </c>
      <c r="D10" s="16" t="s">
        <v>77</v>
      </c>
      <c r="F10" s="58" t="s">
        <v>66</v>
      </c>
      <c r="G10" s="59" t="s">
        <v>308</v>
      </c>
    </row>
    <row r="11" spans="1:9" x14ac:dyDescent="0.2">
      <c r="A11" s="20">
        <v>43482</v>
      </c>
      <c r="B11" s="19">
        <v>23.33</v>
      </c>
      <c r="C11" s="25" t="s">
        <v>72</v>
      </c>
      <c r="D11" s="16" t="s">
        <v>73</v>
      </c>
      <c r="F11" s="16" t="s">
        <v>51</v>
      </c>
      <c r="G11" s="60">
        <f>DSUM(A1:D14,B1,F10:F11)</f>
        <v>261.52999999999997</v>
      </c>
    </row>
    <row r="12" spans="1:9" x14ac:dyDescent="0.2">
      <c r="A12" s="20">
        <v>43487</v>
      </c>
      <c r="B12" s="19">
        <v>15</v>
      </c>
      <c r="C12" s="25" t="s">
        <v>72</v>
      </c>
      <c r="D12" s="16" t="s">
        <v>73</v>
      </c>
      <c r="G12" s="60"/>
    </row>
    <row r="13" spans="1:9" x14ac:dyDescent="0.2">
      <c r="A13" s="20">
        <v>43488</v>
      </c>
      <c r="B13" s="19">
        <v>30.78</v>
      </c>
      <c r="C13" s="24" t="s">
        <v>51</v>
      </c>
      <c r="D13" s="16" t="s">
        <v>79</v>
      </c>
      <c r="F13" s="58" t="s">
        <v>66</v>
      </c>
      <c r="G13" s="59" t="s">
        <v>106</v>
      </c>
    </row>
    <row r="14" spans="1:9" x14ac:dyDescent="0.2">
      <c r="A14" s="20">
        <v>43494</v>
      </c>
      <c r="B14" s="19">
        <v>22.05</v>
      </c>
      <c r="C14" s="24" t="s">
        <v>51</v>
      </c>
      <c r="D14" s="16" t="s">
        <v>80</v>
      </c>
      <c r="F14" s="16" t="s">
        <v>51</v>
      </c>
      <c r="G14" s="60">
        <f>DAVERAGE(A1:D14,B1,F13:F14)</f>
        <v>52.305999999999997</v>
      </c>
    </row>
    <row r="15" spans="1:9" x14ac:dyDescent="0.2">
      <c r="G15" s="17"/>
    </row>
    <row r="16" spans="1:9" x14ac:dyDescent="0.2">
      <c r="F16" s="58" t="s">
        <v>66</v>
      </c>
      <c r="G16" s="59" t="s">
        <v>309</v>
      </c>
    </row>
    <row r="17" spans="6:7" x14ac:dyDescent="0.2">
      <c r="F17" s="16" t="s">
        <v>51</v>
      </c>
      <c r="G17" s="61">
        <f>DCOUNT(A1:D14,B1,F16:F17)</f>
        <v>5</v>
      </c>
    </row>
  </sheetData>
  <autoFilter ref="A1:D1" xr:uid="{4A31B0C6-00EB-4F49-85D0-C19D93FA2ADE}">
    <sortState xmlns:xlrd2="http://schemas.microsoft.com/office/spreadsheetml/2017/richdata2" ref="A2:D14">
      <sortCondition ref="A1"/>
    </sortState>
  </autoFilter>
  <mergeCells count="5">
    <mergeCell ref="F2:I2"/>
    <mergeCell ref="F3:I3"/>
    <mergeCell ref="F4:I4"/>
    <mergeCell ref="F5:I5"/>
    <mergeCell ref="F6:I6"/>
  </mergeCells>
  <dataValidations count="1">
    <dataValidation type="list" allowBlank="1" showInputMessage="1" showErrorMessage="1" sqref="F11 F14 F17" xr:uid="{C6B06097-BC21-4432-9D47-2F4BFEC7FF7B}">
      <formula1>"Boodschappen,Overig,Tanken,Telefoon,Vaste lasten"</formula1>
    </dataValidation>
  </dataValidations>
  <pageMargins left="0.7" right="0.7" top="0.75" bottom="0.75" header="0.3" footer="0.3"/>
  <pageSetup paperSize="0" orientation="portrait" horizontalDpi="0" verticalDpi="0" copie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C7EB6-46DA-477E-9E27-8E587237D4E1}">
  <sheetPr codeName="Blad21"/>
  <dimension ref="A1:H448"/>
  <sheetViews>
    <sheetView workbookViewId="0">
      <selection activeCell="I7" sqref="I7"/>
    </sheetView>
  </sheetViews>
  <sheetFormatPr defaultRowHeight="15" x14ac:dyDescent="0.25"/>
  <cols>
    <col min="1" max="1" width="7" bestFit="1" customWidth="1"/>
    <col min="2" max="2" width="10.140625" bestFit="1" customWidth="1"/>
    <col min="3" max="3" width="12.85546875" bestFit="1" customWidth="1"/>
    <col min="4" max="4" width="16" bestFit="1" customWidth="1"/>
    <col min="5" max="5" width="9.7109375" bestFit="1" customWidth="1"/>
    <col min="6" max="6" width="10.42578125" bestFit="1" customWidth="1"/>
    <col min="7" max="7" width="7.5703125" bestFit="1" customWidth="1"/>
    <col min="8" max="8" width="10.140625" bestFit="1" customWidth="1"/>
    <col min="10" max="10" width="15.140625" bestFit="1" customWidth="1"/>
    <col min="11" max="11" width="14.28515625" bestFit="1" customWidth="1"/>
    <col min="12" max="12" width="10.42578125" bestFit="1" customWidth="1"/>
    <col min="13" max="13" width="10.140625" bestFit="1" customWidth="1"/>
    <col min="14" max="14" width="8.85546875" bestFit="1" customWidth="1"/>
    <col min="15" max="15" width="7.7109375" bestFit="1" customWidth="1"/>
    <col min="16" max="16" width="6.5703125" bestFit="1" customWidth="1"/>
    <col min="17" max="17" width="4.85546875" bestFit="1" customWidth="1"/>
    <col min="18" max="18" width="10" bestFit="1" customWidth="1"/>
  </cols>
  <sheetData>
    <row r="1" spans="1:8" ht="19.5" x14ac:dyDescent="0.35">
      <c r="A1" s="101" t="s">
        <v>331</v>
      </c>
      <c r="B1" s="101"/>
      <c r="C1" s="101"/>
      <c r="D1" s="101"/>
      <c r="E1" s="101"/>
      <c r="F1" s="101"/>
      <c r="G1" s="101"/>
      <c r="H1" s="101"/>
    </row>
    <row r="2" spans="1:8" ht="19.5" x14ac:dyDescent="0.35">
      <c r="A2" s="102" t="s">
        <v>332</v>
      </c>
      <c r="B2" s="102"/>
      <c r="C2" s="102"/>
      <c r="D2" s="102"/>
      <c r="E2" s="102"/>
      <c r="F2" s="102"/>
      <c r="G2" s="102"/>
      <c r="H2" s="102"/>
    </row>
    <row r="3" spans="1:8" ht="19.5" x14ac:dyDescent="0.35">
      <c r="A3" s="39"/>
      <c r="B3" s="65"/>
      <c r="C3" s="66"/>
      <c r="D3" s="65"/>
      <c r="E3" s="66"/>
      <c r="F3" s="66"/>
      <c r="G3" s="66"/>
      <c r="H3" s="39"/>
    </row>
    <row r="4" spans="1:8" ht="16.5" thickBot="1" x14ac:dyDescent="0.3">
      <c r="A4" s="67" t="s">
        <v>333</v>
      </c>
      <c r="B4" s="67" t="s">
        <v>334</v>
      </c>
      <c r="C4" s="67" t="s">
        <v>335</v>
      </c>
      <c r="D4" s="67" t="s">
        <v>269</v>
      </c>
      <c r="E4" s="67" t="s">
        <v>336</v>
      </c>
      <c r="F4" s="67" t="s">
        <v>273</v>
      </c>
      <c r="G4" s="67" t="s">
        <v>271</v>
      </c>
      <c r="H4" s="67" t="s">
        <v>337</v>
      </c>
    </row>
    <row r="5" spans="1:8" x14ac:dyDescent="0.25">
      <c r="A5" s="39">
        <v>2013</v>
      </c>
      <c r="B5" s="39" t="s">
        <v>338</v>
      </c>
      <c r="C5" s="39" t="s">
        <v>339</v>
      </c>
      <c r="D5" s="39" t="s">
        <v>340</v>
      </c>
      <c r="E5" s="39" t="s">
        <v>307</v>
      </c>
      <c r="F5" s="68">
        <f t="shared" ref="F5:F10" si="0">G5*1.5</f>
        <v>2395.5</v>
      </c>
      <c r="G5" s="39">
        <v>1597</v>
      </c>
      <c r="H5" s="69" t="s">
        <v>341</v>
      </c>
    </row>
    <row r="6" spans="1:8" x14ac:dyDescent="0.25">
      <c r="A6" s="39">
        <v>2013</v>
      </c>
      <c r="B6" s="39" t="s">
        <v>338</v>
      </c>
      <c r="C6" s="39" t="s">
        <v>339</v>
      </c>
      <c r="D6" s="39" t="s">
        <v>340</v>
      </c>
      <c r="E6" s="39" t="s">
        <v>307</v>
      </c>
      <c r="F6" s="68">
        <f t="shared" si="0"/>
        <v>11761.5</v>
      </c>
      <c r="G6" s="39">
        <v>7841</v>
      </c>
      <c r="H6" s="69" t="s">
        <v>342</v>
      </c>
    </row>
    <row r="7" spans="1:8" x14ac:dyDescent="0.25">
      <c r="A7" s="39">
        <v>2013</v>
      </c>
      <c r="B7" s="39" t="s">
        <v>338</v>
      </c>
      <c r="C7" s="39" t="s">
        <v>343</v>
      </c>
      <c r="D7" s="39" t="s">
        <v>340</v>
      </c>
      <c r="E7" s="39" t="s">
        <v>307</v>
      </c>
      <c r="F7" s="68">
        <f t="shared" si="0"/>
        <v>8943</v>
      </c>
      <c r="G7" s="39">
        <v>5962</v>
      </c>
      <c r="H7" s="69" t="s">
        <v>344</v>
      </c>
    </row>
    <row r="8" spans="1:8" x14ac:dyDescent="0.25">
      <c r="A8" s="39">
        <v>2013</v>
      </c>
      <c r="B8" s="39" t="s">
        <v>338</v>
      </c>
      <c r="C8" s="39" t="s">
        <v>339</v>
      </c>
      <c r="D8" s="39" t="s">
        <v>340</v>
      </c>
      <c r="E8" s="39" t="s">
        <v>307</v>
      </c>
      <c r="F8" s="68">
        <f t="shared" si="0"/>
        <v>2395.5</v>
      </c>
      <c r="G8" s="39">
        <v>1597</v>
      </c>
      <c r="H8" s="69" t="s">
        <v>345</v>
      </c>
    </row>
    <row r="9" spans="1:8" x14ac:dyDescent="0.25">
      <c r="A9" s="39">
        <v>2013</v>
      </c>
      <c r="B9" s="39" t="s">
        <v>338</v>
      </c>
      <c r="C9" s="39" t="s">
        <v>339</v>
      </c>
      <c r="D9" s="39" t="s">
        <v>340</v>
      </c>
      <c r="E9" s="39" t="s">
        <v>307</v>
      </c>
      <c r="F9" s="68">
        <f t="shared" si="0"/>
        <v>11761.5</v>
      </c>
      <c r="G9" s="39">
        <v>7841</v>
      </c>
      <c r="H9" s="69" t="s">
        <v>346</v>
      </c>
    </row>
    <row r="10" spans="1:8" x14ac:dyDescent="0.25">
      <c r="A10" s="39">
        <v>2013</v>
      </c>
      <c r="B10" s="39" t="s">
        <v>338</v>
      </c>
      <c r="C10" s="39" t="s">
        <v>343</v>
      </c>
      <c r="D10" s="39" t="s">
        <v>340</v>
      </c>
      <c r="E10" s="39" t="s">
        <v>307</v>
      </c>
      <c r="F10" s="68">
        <f t="shared" si="0"/>
        <v>8943</v>
      </c>
      <c r="G10" s="39">
        <v>5962</v>
      </c>
      <c r="H10" s="69" t="s">
        <v>347</v>
      </c>
    </row>
    <row r="11" spans="1:8" x14ac:dyDescent="0.25">
      <c r="A11" s="39">
        <v>2013</v>
      </c>
      <c r="B11" s="39" t="s">
        <v>338</v>
      </c>
      <c r="C11" s="39" t="s">
        <v>343</v>
      </c>
      <c r="D11" s="39" t="s">
        <v>348</v>
      </c>
      <c r="E11" s="39" t="s">
        <v>349</v>
      </c>
      <c r="F11" s="68">
        <v>14596.5</v>
      </c>
      <c r="G11" s="39">
        <v>9731</v>
      </c>
      <c r="H11" s="69" t="s">
        <v>350</v>
      </c>
    </row>
    <row r="12" spans="1:8" x14ac:dyDescent="0.25">
      <c r="A12" s="39">
        <v>2013</v>
      </c>
      <c r="B12" s="39" t="s">
        <v>338</v>
      </c>
      <c r="C12" s="39" t="s">
        <v>351</v>
      </c>
      <c r="D12" s="39" t="s">
        <v>348</v>
      </c>
      <c r="E12" s="39" t="s">
        <v>349</v>
      </c>
      <c r="F12" s="68">
        <v>8793</v>
      </c>
      <c r="G12" s="39">
        <v>5862</v>
      </c>
      <c r="H12" s="69" t="s">
        <v>352</v>
      </c>
    </row>
    <row r="13" spans="1:8" x14ac:dyDescent="0.25">
      <c r="A13" s="39">
        <v>2013</v>
      </c>
      <c r="B13" s="39" t="s">
        <v>338</v>
      </c>
      <c r="C13" s="39" t="s">
        <v>343</v>
      </c>
      <c r="D13" s="39" t="s">
        <v>348</v>
      </c>
      <c r="E13" s="39" t="s">
        <v>349</v>
      </c>
      <c r="F13" s="68">
        <v>14596.5</v>
      </c>
      <c r="G13" s="39">
        <v>9731</v>
      </c>
      <c r="H13" s="69" t="s">
        <v>353</v>
      </c>
    </row>
    <row r="14" spans="1:8" x14ac:dyDescent="0.25">
      <c r="A14" s="39">
        <v>2013</v>
      </c>
      <c r="B14" s="39" t="s">
        <v>338</v>
      </c>
      <c r="C14" s="39" t="s">
        <v>351</v>
      </c>
      <c r="D14" s="39" t="s">
        <v>348</v>
      </c>
      <c r="E14" s="39" t="s">
        <v>349</v>
      </c>
      <c r="F14" s="68">
        <v>8793</v>
      </c>
      <c r="G14" s="39">
        <v>5862</v>
      </c>
      <c r="H14" s="69" t="s">
        <v>354</v>
      </c>
    </row>
    <row r="15" spans="1:8" x14ac:dyDescent="0.25">
      <c r="A15" s="39">
        <v>2013</v>
      </c>
      <c r="B15" s="39" t="s">
        <v>338</v>
      </c>
      <c r="C15" s="39" t="s">
        <v>339</v>
      </c>
      <c r="D15" s="39" t="s">
        <v>355</v>
      </c>
      <c r="E15" s="39" t="s">
        <v>304</v>
      </c>
      <c r="F15" s="68">
        <v>4666</v>
      </c>
      <c r="G15" s="39">
        <v>5623</v>
      </c>
      <c r="H15" s="69" t="s">
        <v>356</v>
      </c>
    </row>
    <row r="16" spans="1:8" x14ac:dyDescent="0.25">
      <c r="A16" s="39">
        <v>2013</v>
      </c>
      <c r="B16" s="39" t="s">
        <v>338</v>
      </c>
      <c r="C16" s="39" t="s">
        <v>339</v>
      </c>
      <c r="D16" s="39" t="s">
        <v>355</v>
      </c>
      <c r="E16" s="39" t="s">
        <v>304</v>
      </c>
      <c r="F16" s="68">
        <f>G16*1.5</f>
        <v>7318.5</v>
      </c>
      <c r="G16" s="39">
        <v>4879</v>
      </c>
      <c r="H16" s="69" t="s">
        <v>357</v>
      </c>
    </row>
    <row r="17" spans="1:8" x14ac:dyDescent="0.25">
      <c r="A17" s="39">
        <v>2013</v>
      </c>
      <c r="B17" s="39" t="s">
        <v>338</v>
      </c>
      <c r="C17" s="39" t="s">
        <v>339</v>
      </c>
      <c r="D17" s="39" t="s">
        <v>355</v>
      </c>
      <c r="E17" s="39" t="s">
        <v>304</v>
      </c>
      <c r="F17" s="68">
        <v>4666</v>
      </c>
      <c r="G17" s="39">
        <v>5623</v>
      </c>
      <c r="H17" s="69" t="s">
        <v>358</v>
      </c>
    </row>
    <row r="18" spans="1:8" x14ac:dyDescent="0.25">
      <c r="A18" s="39">
        <v>2013</v>
      </c>
      <c r="B18" s="39" t="s">
        <v>338</v>
      </c>
      <c r="C18" s="39" t="s">
        <v>339</v>
      </c>
      <c r="D18" s="39" t="s">
        <v>355</v>
      </c>
      <c r="E18" s="39" t="s">
        <v>304</v>
      </c>
      <c r="F18" s="68">
        <f t="shared" ref="F18:F26" si="1">G18*1.5</f>
        <v>7318.5</v>
      </c>
      <c r="G18" s="39">
        <v>4879</v>
      </c>
      <c r="H18" s="69" t="s">
        <v>359</v>
      </c>
    </row>
    <row r="19" spans="1:8" x14ac:dyDescent="0.25">
      <c r="A19" s="39">
        <v>2013</v>
      </c>
      <c r="B19" s="39" t="s">
        <v>338</v>
      </c>
      <c r="C19" s="39" t="s">
        <v>360</v>
      </c>
      <c r="D19" s="39" t="s">
        <v>361</v>
      </c>
      <c r="E19" s="39" t="s">
        <v>305</v>
      </c>
      <c r="F19" s="68">
        <f t="shared" si="1"/>
        <v>3553.5</v>
      </c>
      <c r="G19" s="39">
        <v>2369</v>
      </c>
      <c r="H19" s="69" t="s">
        <v>362</v>
      </c>
    </row>
    <row r="20" spans="1:8" x14ac:dyDescent="0.25">
      <c r="A20" s="39">
        <v>2013</v>
      </c>
      <c r="B20" s="39" t="s">
        <v>338</v>
      </c>
      <c r="C20" s="39" t="s">
        <v>360</v>
      </c>
      <c r="D20" s="39" t="s">
        <v>361</v>
      </c>
      <c r="E20" s="39" t="s">
        <v>305</v>
      </c>
      <c r="F20" s="68">
        <f t="shared" si="1"/>
        <v>3553.5</v>
      </c>
      <c r="G20" s="39">
        <v>2369</v>
      </c>
      <c r="H20" s="69" t="s">
        <v>363</v>
      </c>
    </row>
    <row r="21" spans="1:8" x14ac:dyDescent="0.25">
      <c r="A21" s="39">
        <v>2013</v>
      </c>
      <c r="B21" s="39" t="s">
        <v>338</v>
      </c>
      <c r="C21" s="39" t="s">
        <v>343</v>
      </c>
      <c r="D21" s="39" t="s">
        <v>364</v>
      </c>
      <c r="E21" s="39" t="s">
        <v>349</v>
      </c>
      <c r="F21" s="68">
        <f t="shared" si="1"/>
        <v>14596.5</v>
      </c>
      <c r="G21" s="39">
        <v>9731</v>
      </c>
      <c r="H21" s="69" t="s">
        <v>365</v>
      </c>
    </row>
    <row r="22" spans="1:8" x14ac:dyDescent="0.25">
      <c r="A22" s="39">
        <v>2013</v>
      </c>
      <c r="B22" s="39" t="s">
        <v>338</v>
      </c>
      <c r="C22" s="39" t="s">
        <v>351</v>
      </c>
      <c r="D22" s="39" t="s">
        <v>364</v>
      </c>
      <c r="E22" s="39" t="s">
        <v>349</v>
      </c>
      <c r="F22" s="68">
        <f t="shared" si="1"/>
        <v>8793</v>
      </c>
      <c r="G22" s="39">
        <v>5862</v>
      </c>
      <c r="H22" s="69" t="s">
        <v>366</v>
      </c>
    </row>
    <row r="23" spans="1:8" x14ac:dyDescent="0.25">
      <c r="A23" s="39">
        <v>2013</v>
      </c>
      <c r="B23" s="39" t="s">
        <v>338</v>
      </c>
      <c r="C23" s="39" t="s">
        <v>343</v>
      </c>
      <c r="D23" s="39" t="s">
        <v>364</v>
      </c>
      <c r="E23" s="39" t="s">
        <v>349</v>
      </c>
      <c r="F23" s="68">
        <f t="shared" si="1"/>
        <v>14596.5</v>
      </c>
      <c r="G23" s="39">
        <v>9731</v>
      </c>
      <c r="H23" s="69" t="s">
        <v>367</v>
      </c>
    </row>
    <row r="24" spans="1:8" x14ac:dyDescent="0.25">
      <c r="A24" s="39">
        <v>2013</v>
      </c>
      <c r="B24" s="39" t="s">
        <v>338</v>
      </c>
      <c r="C24" s="39" t="s">
        <v>351</v>
      </c>
      <c r="D24" s="39" t="s">
        <v>364</v>
      </c>
      <c r="E24" s="39" t="s">
        <v>349</v>
      </c>
      <c r="F24" s="68">
        <f t="shared" si="1"/>
        <v>8793</v>
      </c>
      <c r="G24" s="39">
        <v>5862</v>
      </c>
      <c r="H24" s="69" t="s">
        <v>368</v>
      </c>
    </row>
    <row r="25" spans="1:8" x14ac:dyDescent="0.25">
      <c r="A25" s="39">
        <v>2013</v>
      </c>
      <c r="B25" s="39" t="s">
        <v>369</v>
      </c>
      <c r="C25" s="39" t="s">
        <v>339</v>
      </c>
      <c r="D25" s="39" t="s">
        <v>340</v>
      </c>
      <c r="E25" s="39" t="s">
        <v>307</v>
      </c>
      <c r="F25" s="68">
        <f t="shared" si="1"/>
        <v>4887</v>
      </c>
      <c r="G25" s="39">
        <v>3258</v>
      </c>
      <c r="H25" s="69" t="s">
        <v>370</v>
      </c>
    </row>
    <row r="26" spans="1:8" x14ac:dyDescent="0.25">
      <c r="A26" s="39">
        <v>2013</v>
      </c>
      <c r="B26" s="39" t="s">
        <v>369</v>
      </c>
      <c r="C26" s="39" t="s">
        <v>339</v>
      </c>
      <c r="D26" s="39" t="s">
        <v>340</v>
      </c>
      <c r="E26" s="39" t="s">
        <v>307</v>
      </c>
      <c r="F26" s="68">
        <f t="shared" si="1"/>
        <v>4887</v>
      </c>
      <c r="G26" s="39">
        <v>3258</v>
      </c>
      <c r="H26" s="69" t="s">
        <v>371</v>
      </c>
    </row>
    <row r="27" spans="1:8" x14ac:dyDescent="0.25">
      <c r="A27" s="39">
        <v>2013</v>
      </c>
      <c r="B27" s="39" t="s">
        <v>369</v>
      </c>
      <c r="C27" s="39" t="s">
        <v>351</v>
      </c>
      <c r="D27" s="39" t="s">
        <v>348</v>
      </c>
      <c r="E27" s="39" t="s">
        <v>349</v>
      </c>
      <c r="F27" s="68">
        <v>11122.5</v>
      </c>
      <c r="G27" s="39">
        <v>7415</v>
      </c>
      <c r="H27" s="69" t="s">
        <v>372</v>
      </c>
    </row>
    <row r="28" spans="1:8" x14ac:dyDescent="0.25">
      <c r="A28" s="39">
        <v>2013</v>
      </c>
      <c r="B28" s="39" t="s">
        <v>369</v>
      </c>
      <c r="C28" s="39" t="s">
        <v>339</v>
      </c>
      <c r="D28" s="39" t="s">
        <v>348</v>
      </c>
      <c r="E28" s="39" t="s">
        <v>349</v>
      </c>
      <c r="F28" s="68">
        <v>13428</v>
      </c>
      <c r="G28" s="39">
        <v>8952</v>
      </c>
      <c r="H28" s="69" t="s">
        <v>373</v>
      </c>
    </row>
    <row r="29" spans="1:8" x14ac:dyDescent="0.25">
      <c r="A29" s="39">
        <v>2013</v>
      </c>
      <c r="B29" s="39" t="s">
        <v>369</v>
      </c>
      <c r="C29" s="39" t="s">
        <v>351</v>
      </c>
      <c r="D29" s="39" t="s">
        <v>348</v>
      </c>
      <c r="E29" s="39" t="s">
        <v>349</v>
      </c>
      <c r="F29" s="68">
        <v>11122.5</v>
      </c>
      <c r="G29" s="39">
        <v>7415</v>
      </c>
      <c r="H29" s="69" t="s">
        <v>374</v>
      </c>
    </row>
    <row r="30" spans="1:8" x14ac:dyDescent="0.25">
      <c r="A30" s="39">
        <v>2013</v>
      </c>
      <c r="B30" s="39" t="s">
        <v>369</v>
      </c>
      <c r="C30" s="39" t="s">
        <v>339</v>
      </c>
      <c r="D30" s="39" t="s">
        <v>348</v>
      </c>
      <c r="E30" s="39" t="s">
        <v>349</v>
      </c>
      <c r="F30" s="68">
        <v>13428</v>
      </c>
      <c r="G30" s="39">
        <v>8952</v>
      </c>
      <c r="H30" s="69" t="s">
        <v>375</v>
      </c>
    </row>
    <row r="31" spans="1:8" x14ac:dyDescent="0.25">
      <c r="A31" s="39">
        <v>2013</v>
      </c>
      <c r="B31" s="39" t="s">
        <v>369</v>
      </c>
      <c r="C31" s="39" t="s">
        <v>343</v>
      </c>
      <c r="D31" s="39" t="s">
        <v>355</v>
      </c>
      <c r="E31" s="39" t="s">
        <v>304</v>
      </c>
      <c r="F31" s="68">
        <v>3897</v>
      </c>
      <c r="G31" s="39">
        <v>2598</v>
      </c>
      <c r="H31" s="69" t="s">
        <v>376</v>
      </c>
    </row>
    <row r="32" spans="1:8" x14ac:dyDescent="0.25">
      <c r="A32" s="39">
        <v>2013</v>
      </c>
      <c r="B32" s="39" t="s">
        <v>369</v>
      </c>
      <c r="C32" s="39" t="s">
        <v>343</v>
      </c>
      <c r="D32" s="39" t="s">
        <v>355</v>
      </c>
      <c r="E32" s="39" t="s">
        <v>304</v>
      </c>
      <c r="F32" s="68">
        <v>8832</v>
      </c>
      <c r="G32" s="39">
        <v>5888</v>
      </c>
      <c r="H32" s="69" t="s">
        <v>377</v>
      </c>
    </row>
    <row r="33" spans="1:8" x14ac:dyDescent="0.25">
      <c r="A33" s="39">
        <v>2013</v>
      </c>
      <c r="B33" s="39" t="s">
        <v>369</v>
      </c>
      <c r="C33" s="39" t="s">
        <v>343</v>
      </c>
      <c r="D33" s="39" t="s">
        <v>355</v>
      </c>
      <c r="E33" s="39" t="s">
        <v>304</v>
      </c>
      <c r="F33" s="68">
        <v>3897</v>
      </c>
      <c r="G33" s="39">
        <v>2598</v>
      </c>
      <c r="H33" s="69" t="s">
        <v>378</v>
      </c>
    </row>
    <row r="34" spans="1:8" x14ac:dyDescent="0.25">
      <c r="A34" s="39">
        <v>2013</v>
      </c>
      <c r="B34" s="39" t="s">
        <v>369</v>
      </c>
      <c r="C34" s="39" t="s">
        <v>343</v>
      </c>
      <c r="D34" s="39" t="s">
        <v>355</v>
      </c>
      <c r="E34" s="39" t="s">
        <v>304</v>
      </c>
      <c r="F34" s="68">
        <v>8832</v>
      </c>
      <c r="G34" s="39">
        <v>5888</v>
      </c>
      <c r="H34" s="69" t="s">
        <v>379</v>
      </c>
    </row>
    <row r="35" spans="1:8" x14ac:dyDescent="0.25">
      <c r="A35" s="39">
        <v>2013</v>
      </c>
      <c r="B35" s="39" t="s">
        <v>369</v>
      </c>
      <c r="C35" s="39" t="s">
        <v>351</v>
      </c>
      <c r="D35" s="39" t="s">
        <v>361</v>
      </c>
      <c r="E35" s="39" t="s">
        <v>305</v>
      </c>
      <c r="F35" s="68">
        <f t="shared" ref="F35:F46" si="2">G35*1.5</f>
        <v>11122.5</v>
      </c>
      <c r="G35" s="39">
        <v>7415</v>
      </c>
      <c r="H35" s="69" t="s">
        <v>380</v>
      </c>
    </row>
    <row r="36" spans="1:8" x14ac:dyDescent="0.25">
      <c r="A36" s="39">
        <v>2013</v>
      </c>
      <c r="B36" s="39" t="s">
        <v>369</v>
      </c>
      <c r="C36" s="39" t="s">
        <v>343</v>
      </c>
      <c r="D36" s="39" t="s">
        <v>361</v>
      </c>
      <c r="E36" s="39" t="s">
        <v>305</v>
      </c>
      <c r="F36" s="68">
        <f t="shared" si="2"/>
        <v>14647.5</v>
      </c>
      <c r="G36" s="39">
        <v>9765</v>
      </c>
      <c r="H36" s="69" t="s">
        <v>381</v>
      </c>
    </row>
    <row r="37" spans="1:8" x14ac:dyDescent="0.25">
      <c r="A37" s="39">
        <v>2013</v>
      </c>
      <c r="B37" s="39" t="s">
        <v>369</v>
      </c>
      <c r="C37" s="39" t="s">
        <v>351</v>
      </c>
      <c r="D37" s="39" t="s">
        <v>361</v>
      </c>
      <c r="E37" s="39" t="s">
        <v>305</v>
      </c>
      <c r="F37" s="68">
        <f t="shared" si="2"/>
        <v>11122.5</v>
      </c>
      <c r="G37" s="39">
        <v>7415</v>
      </c>
      <c r="H37" s="69" t="s">
        <v>382</v>
      </c>
    </row>
    <row r="38" spans="1:8" x14ac:dyDescent="0.25">
      <c r="A38" s="39">
        <v>2013</v>
      </c>
      <c r="B38" s="39" t="s">
        <v>369</v>
      </c>
      <c r="C38" s="39" t="s">
        <v>343</v>
      </c>
      <c r="D38" s="39" t="s">
        <v>361</v>
      </c>
      <c r="E38" s="39" t="s">
        <v>305</v>
      </c>
      <c r="F38" s="68">
        <f t="shared" si="2"/>
        <v>14647.5</v>
      </c>
      <c r="G38" s="39">
        <v>9765</v>
      </c>
      <c r="H38" s="69" t="s">
        <v>383</v>
      </c>
    </row>
    <row r="39" spans="1:8" x14ac:dyDescent="0.25">
      <c r="A39" s="39">
        <v>2013</v>
      </c>
      <c r="B39" s="39" t="s">
        <v>369</v>
      </c>
      <c r="C39" s="39" t="s">
        <v>339</v>
      </c>
      <c r="D39" s="39" t="s">
        <v>364</v>
      </c>
      <c r="E39" s="39" t="s">
        <v>349</v>
      </c>
      <c r="F39" s="68">
        <f t="shared" si="2"/>
        <v>13428</v>
      </c>
      <c r="G39" s="39">
        <v>8952</v>
      </c>
      <c r="H39" s="69" t="s">
        <v>384</v>
      </c>
    </row>
    <row r="40" spans="1:8" x14ac:dyDescent="0.25">
      <c r="A40" s="39">
        <v>2013</v>
      </c>
      <c r="B40" s="39" t="s">
        <v>369</v>
      </c>
      <c r="C40" s="39" t="s">
        <v>360</v>
      </c>
      <c r="D40" s="39" t="s">
        <v>364</v>
      </c>
      <c r="E40" s="39" t="s">
        <v>349</v>
      </c>
      <c r="F40" s="68">
        <f t="shared" si="2"/>
        <v>7480.5</v>
      </c>
      <c r="G40" s="39">
        <v>4987</v>
      </c>
      <c r="H40" s="69" t="s">
        <v>385</v>
      </c>
    </row>
    <row r="41" spans="1:8" x14ac:dyDescent="0.25">
      <c r="A41" s="39">
        <v>2013</v>
      </c>
      <c r="B41" s="39" t="s">
        <v>369</v>
      </c>
      <c r="C41" s="39" t="s">
        <v>339</v>
      </c>
      <c r="D41" s="39" t="s">
        <v>364</v>
      </c>
      <c r="E41" s="39" t="s">
        <v>349</v>
      </c>
      <c r="F41" s="68">
        <f t="shared" si="2"/>
        <v>13428</v>
      </c>
      <c r="G41" s="39">
        <v>8952</v>
      </c>
      <c r="H41" s="69" t="s">
        <v>386</v>
      </c>
    </row>
    <row r="42" spans="1:8" x14ac:dyDescent="0.25">
      <c r="A42" s="39">
        <v>2013</v>
      </c>
      <c r="B42" s="39" t="s">
        <v>369</v>
      </c>
      <c r="C42" s="39" t="s">
        <v>360</v>
      </c>
      <c r="D42" s="39" t="s">
        <v>364</v>
      </c>
      <c r="E42" s="39" t="s">
        <v>349</v>
      </c>
      <c r="F42" s="68">
        <f t="shared" si="2"/>
        <v>7480.5</v>
      </c>
      <c r="G42" s="39">
        <v>4987</v>
      </c>
      <c r="H42" s="69" t="s">
        <v>387</v>
      </c>
    </row>
    <row r="43" spans="1:8" x14ac:dyDescent="0.25">
      <c r="A43" s="39">
        <v>2013</v>
      </c>
      <c r="B43" s="39" t="s">
        <v>388</v>
      </c>
      <c r="C43" s="39" t="s">
        <v>351</v>
      </c>
      <c r="D43" s="39" t="s">
        <v>340</v>
      </c>
      <c r="E43" s="39" t="s">
        <v>307</v>
      </c>
      <c r="F43" s="68">
        <f t="shared" si="2"/>
        <v>14619</v>
      </c>
      <c r="G43" s="39">
        <v>9746</v>
      </c>
      <c r="H43" s="69" t="s">
        <v>389</v>
      </c>
    </row>
    <row r="44" spans="1:8" x14ac:dyDescent="0.25">
      <c r="A44" s="39">
        <v>2013</v>
      </c>
      <c r="B44" s="39" t="s">
        <v>388</v>
      </c>
      <c r="C44" s="39" t="s">
        <v>339</v>
      </c>
      <c r="D44" s="39" t="s">
        <v>340</v>
      </c>
      <c r="E44" s="39" t="s">
        <v>307</v>
      </c>
      <c r="F44" s="68">
        <f t="shared" si="2"/>
        <v>867</v>
      </c>
      <c r="G44" s="39">
        <v>578</v>
      </c>
      <c r="H44" s="69" t="s">
        <v>390</v>
      </c>
    </row>
    <row r="45" spans="1:8" x14ac:dyDescent="0.25">
      <c r="A45" s="39">
        <v>2013</v>
      </c>
      <c r="B45" s="39" t="s">
        <v>388</v>
      </c>
      <c r="C45" s="39" t="s">
        <v>351</v>
      </c>
      <c r="D45" s="39" t="s">
        <v>340</v>
      </c>
      <c r="E45" s="39" t="s">
        <v>307</v>
      </c>
      <c r="F45" s="68">
        <f t="shared" si="2"/>
        <v>14619</v>
      </c>
      <c r="G45" s="39">
        <v>9746</v>
      </c>
      <c r="H45" s="69" t="s">
        <v>391</v>
      </c>
    </row>
    <row r="46" spans="1:8" x14ac:dyDescent="0.25">
      <c r="A46" s="39">
        <v>2013</v>
      </c>
      <c r="B46" s="39" t="s">
        <v>388</v>
      </c>
      <c r="C46" s="39" t="s">
        <v>339</v>
      </c>
      <c r="D46" s="39" t="s">
        <v>340</v>
      </c>
      <c r="E46" s="39" t="s">
        <v>307</v>
      </c>
      <c r="F46" s="68">
        <f t="shared" si="2"/>
        <v>867</v>
      </c>
      <c r="G46" s="39">
        <v>578</v>
      </c>
      <c r="H46" s="69" t="s">
        <v>392</v>
      </c>
    </row>
    <row r="47" spans="1:8" x14ac:dyDescent="0.25">
      <c r="A47" s="39">
        <v>2013</v>
      </c>
      <c r="B47" s="39" t="s">
        <v>388</v>
      </c>
      <c r="C47" s="39" t="s">
        <v>351</v>
      </c>
      <c r="D47" s="39" t="s">
        <v>348</v>
      </c>
      <c r="E47" s="39" t="s">
        <v>349</v>
      </c>
      <c r="F47" s="68">
        <v>14619</v>
      </c>
      <c r="G47" s="39">
        <v>9746</v>
      </c>
      <c r="H47" s="69" t="s">
        <v>393</v>
      </c>
    </row>
    <row r="48" spans="1:8" x14ac:dyDescent="0.25">
      <c r="A48" s="39">
        <v>2013</v>
      </c>
      <c r="B48" s="39" t="s">
        <v>388</v>
      </c>
      <c r="C48" s="39" t="s">
        <v>339</v>
      </c>
      <c r="D48" s="39" t="s">
        <v>348</v>
      </c>
      <c r="E48" s="39" t="s">
        <v>349</v>
      </c>
      <c r="F48" s="68">
        <v>5380.5</v>
      </c>
      <c r="G48" s="39">
        <v>3587</v>
      </c>
      <c r="H48" s="69" t="s">
        <v>394</v>
      </c>
    </row>
    <row r="49" spans="1:8" x14ac:dyDescent="0.25">
      <c r="A49" s="39">
        <v>2013</v>
      </c>
      <c r="B49" s="39" t="s">
        <v>388</v>
      </c>
      <c r="C49" s="39" t="s">
        <v>351</v>
      </c>
      <c r="D49" s="39" t="s">
        <v>348</v>
      </c>
      <c r="E49" s="39" t="s">
        <v>349</v>
      </c>
      <c r="F49" s="68">
        <v>14619</v>
      </c>
      <c r="G49" s="39">
        <v>9746</v>
      </c>
      <c r="H49" s="69" t="s">
        <v>395</v>
      </c>
    </row>
    <row r="50" spans="1:8" x14ac:dyDescent="0.25">
      <c r="A50" s="39">
        <v>2013</v>
      </c>
      <c r="B50" s="39" t="s">
        <v>388</v>
      </c>
      <c r="C50" s="39" t="s">
        <v>339</v>
      </c>
      <c r="D50" s="39" t="s">
        <v>348</v>
      </c>
      <c r="E50" s="39" t="s">
        <v>349</v>
      </c>
      <c r="F50" s="68">
        <v>5380.5</v>
      </c>
      <c r="G50" s="39">
        <v>3587</v>
      </c>
      <c r="H50" s="69" t="s">
        <v>396</v>
      </c>
    </row>
    <row r="51" spans="1:8" x14ac:dyDescent="0.25">
      <c r="A51" s="39">
        <v>2013</v>
      </c>
      <c r="B51" s="39" t="s">
        <v>388</v>
      </c>
      <c r="C51" s="39" t="s">
        <v>351</v>
      </c>
      <c r="D51" s="39" t="s">
        <v>355</v>
      </c>
      <c r="E51" s="39" t="s">
        <v>304</v>
      </c>
      <c r="F51" s="68">
        <v>3547.5</v>
      </c>
      <c r="G51" s="39">
        <v>2365</v>
      </c>
      <c r="H51" s="69" t="s">
        <v>397</v>
      </c>
    </row>
    <row r="52" spans="1:8" x14ac:dyDescent="0.25">
      <c r="A52" s="39">
        <v>2013</v>
      </c>
      <c r="B52" s="39" t="s">
        <v>388</v>
      </c>
      <c r="C52" s="39" t="s">
        <v>343</v>
      </c>
      <c r="D52" s="39" t="s">
        <v>355</v>
      </c>
      <c r="E52" s="39" t="s">
        <v>304</v>
      </c>
      <c r="F52" s="68">
        <v>14596.5</v>
      </c>
      <c r="G52" s="39">
        <v>9731</v>
      </c>
      <c r="H52" s="69" t="s">
        <v>398</v>
      </c>
    </row>
    <row r="53" spans="1:8" x14ac:dyDescent="0.25">
      <c r="A53" s="39">
        <v>2013</v>
      </c>
      <c r="B53" s="39" t="s">
        <v>388</v>
      </c>
      <c r="C53" s="39" t="s">
        <v>351</v>
      </c>
      <c r="D53" s="39" t="s">
        <v>355</v>
      </c>
      <c r="E53" s="39" t="s">
        <v>304</v>
      </c>
      <c r="F53" s="68">
        <v>3547.5</v>
      </c>
      <c r="G53" s="39">
        <v>2365</v>
      </c>
      <c r="H53" s="69" t="s">
        <v>399</v>
      </c>
    </row>
    <row r="54" spans="1:8" x14ac:dyDescent="0.25">
      <c r="A54" s="39">
        <v>2013</v>
      </c>
      <c r="B54" s="39" t="s">
        <v>388</v>
      </c>
      <c r="C54" s="39" t="s">
        <v>343</v>
      </c>
      <c r="D54" s="39" t="s">
        <v>355</v>
      </c>
      <c r="E54" s="39" t="s">
        <v>304</v>
      </c>
      <c r="F54" s="68">
        <v>14596.5</v>
      </c>
      <c r="G54" s="39">
        <v>9731</v>
      </c>
      <c r="H54" s="69" t="s">
        <v>400</v>
      </c>
    </row>
    <row r="55" spans="1:8" x14ac:dyDescent="0.25">
      <c r="A55" s="39">
        <v>2013</v>
      </c>
      <c r="B55" s="39" t="s">
        <v>388</v>
      </c>
      <c r="C55" s="39" t="s">
        <v>343</v>
      </c>
      <c r="D55" s="39" t="s">
        <v>361</v>
      </c>
      <c r="E55" s="39" t="s">
        <v>305</v>
      </c>
      <c r="F55" s="68">
        <f t="shared" ref="F55:F66" si="3">G55*1.5</f>
        <v>1498.5</v>
      </c>
      <c r="G55" s="39">
        <v>999</v>
      </c>
      <c r="H55" s="69" t="s">
        <v>401</v>
      </c>
    </row>
    <row r="56" spans="1:8" x14ac:dyDescent="0.25">
      <c r="A56" s="39">
        <v>2013</v>
      </c>
      <c r="B56" s="39" t="s">
        <v>388</v>
      </c>
      <c r="C56" s="39" t="s">
        <v>351</v>
      </c>
      <c r="D56" s="39" t="s">
        <v>361</v>
      </c>
      <c r="E56" s="39" t="s">
        <v>305</v>
      </c>
      <c r="F56" s="68">
        <f t="shared" si="3"/>
        <v>235.5</v>
      </c>
      <c r="G56" s="39">
        <v>157</v>
      </c>
      <c r="H56" s="69" t="s">
        <v>402</v>
      </c>
    </row>
    <row r="57" spans="1:8" x14ac:dyDescent="0.25">
      <c r="A57" s="39">
        <v>2013</v>
      </c>
      <c r="B57" s="39" t="s">
        <v>388</v>
      </c>
      <c r="C57" s="39" t="s">
        <v>343</v>
      </c>
      <c r="D57" s="39" t="s">
        <v>361</v>
      </c>
      <c r="E57" s="39" t="s">
        <v>305</v>
      </c>
      <c r="F57" s="68">
        <f t="shared" si="3"/>
        <v>1498.5</v>
      </c>
      <c r="G57" s="39">
        <v>999</v>
      </c>
      <c r="H57" s="69" t="s">
        <v>403</v>
      </c>
    </row>
    <row r="58" spans="1:8" x14ac:dyDescent="0.25">
      <c r="A58" s="39">
        <v>2013</v>
      </c>
      <c r="B58" s="39" t="s">
        <v>388</v>
      </c>
      <c r="C58" s="39" t="s">
        <v>351</v>
      </c>
      <c r="D58" s="39" t="s">
        <v>361</v>
      </c>
      <c r="E58" s="39" t="s">
        <v>305</v>
      </c>
      <c r="F58" s="68">
        <f t="shared" si="3"/>
        <v>235.5</v>
      </c>
      <c r="G58" s="39">
        <v>157</v>
      </c>
      <c r="H58" s="69" t="s">
        <v>404</v>
      </c>
    </row>
    <row r="59" spans="1:8" x14ac:dyDescent="0.25">
      <c r="A59" s="39">
        <v>2013</v>
      </c>
      <c r="B59" s="39" t="s">
        <v>388</v>
      </c>
      <c r="C59" s="39" t="s">
        <v>339</v>
      </c>
      <c r="D59" s="39" t="s">
        <v>364</v>
      </c>
      <c r="E59" s="39" t="s">
        <v>349</v>
      </c>
      <c r="F59" s="68">
        <f t="shared" si="3"/>
        <v>5380.5</v>
      </c>
      <c r="G59" s="39">
        <v>3587</v>
      </c>
      <c r="H59" s="69" t="s">
        <v>405</v>
      </c>
    </row>
    <row r="60" spans="1:8" x14ac:dyDescent="0.25">
      <c r="A60" s="39">
        <v>2013</v>
      </c>
      <c r="B60" s="39" t="s">
        <v>388</v>
      </c>
      <c r="C60" s="39" t="s">
        <v>360</v>
      </c>
      <c r="D60" s="39" t="s">
        <v>364</v>
      </c>
      <c r="E60" s="39" t="s">
        <v>349</v>
      </c>
      <c r="F60" s="68">
        <f t="shared" si="3"/>
        <v>14446.5</v>
      </c>
      <c r="G60" s="39">
        <v>9631</v>
      </c>
      <c r="H60" s="69" t="s">
        <v>406</v>
      </c>
    </row>
    <row r="61" spans="1:8" x14ac:dyDescent="0.25">
      <c r="A61" s="39">
        <v>2013</v>
      </c>
      <c r="B61" s="39" t="s">
        <v>388</v>
      </c>
      <c r="C61" s="39" t="s">
        <v>339</v>
      </c>
      <c r="D61" s="39" t="s">
        <v>364</v>
      </c>
      <c r="E61" s="39" t="s">
        <v>349</v>
      </c>
      <c r="F61" s="68">
        <f t="shared" si="3"/>
        <v>5380.5</v>
      </c>
      <c r="G61" s="39">
        <v>3587</v>
      </c>
      <c r="H61" s="69" t="s">
        <v>407</v>
      </c>
    </row>
    <row r="62" spans="1:8" x14ac:dyDescent="0.25">
      <c r="A62" s="39">
        <v>2013</v>
      </c>
      <c r="B62" s="39" t="s">
        <v>388</v>
      </c>
      <c r="C62" s="39" t="s">
        <v>360</v>
      </c>
      <c r="D62" s="39" t="s">
        <v>364</v>
      </c>
      <c r="E62" s="39" t="s">
        <v>349</v>
      </c>
      <c r="F62" s="68">
        <f t="shared" si="3"/>
        <v>14446.5</v>
      </c>
      <c r="G62" s="39">
        <v>9631</v>
      </c>
      <c r="H62" s="69" t="s">
        <v>408</v>
      </c>
    </row>
    <row r="63" spans="1:8" x14ac:dyDescent="0.25">
      <c r="A63" s="39">
        <v>2013</v>
      </c>
      <c r="B63" s="39" t="s">
        <v>409</v>
      </c>
      <c r="C63" s="39" t="s">
        <v>360</v>
      </c>
      <c r="D63" s="39" t="s">
        <v>340</v>
      </c>
      <c r="E63" s="39" t="s">
        <v>307</v>
      </c>
      <c r="F63" s="68">
        <f t="shared" si="3"/>
        <v>2367</v>
      </c>
      <c r="G63" s="39">
        <v>1578</v>
      </c>
      <c r="H63" s="69" t="s">
        <v>410</v>
      </c>
    </row>
    <row r="64" spans="1:8" x14ac:dyDescent="0.25">
      <c r="A64" s="39">
        <v>2013</v>
      </c>
      <c r="B64" s="39" t="s">
        <v>409</v>
      </c>
      <c r="C64" s="39" t="s">
        <v>351</v>
      </c>
      <c r="D64" s="39" t="s">
        <v>340</v>
      </c>
      <c r="E64" s="39" t="s">
        <v>307</v>
      </c>
      <c r="F64" s="68">
        <f t="shared" si="3"/>
        <v>6880.5</v>
      </c>
      <c r="G64" s="39">
        <v>4587</v>
      </c>
      <c r="H64" s="69" t="s">
        <v>411</v>
      </c>
    </row>
    <row r="65" spans="1:8" x14ac:dyDescent="0.25">
      <c r="A65" s="39">
        <v>2013</v>
      </c>
      <c r="B65" s="39" t="s">
        <v>409</v>
      </c>
      <c r="C65" s="39" t="s">
        <v>360</v>
      </c>
      <c r="D65" s="39" t="s">
        <v>340</v>
      </c>
      <c r="E65" s="39" t="s">
        <v>307</v>
      </c>
      <c r="F65" s="68">
        <f t="shared" si="3"/>
        <v>2367</v>
      </c>
      <c r="G65" s="39">
        <v>1578</v>
      </c>
      <c r="H65" s="69" t="s">
        <v>412</v>
      </c>
    </row>
    <row r="66" spans="1:8" x14ac:dyDescent="0.25">
      <c r="A66" s="39">
        <v>2013</v>
      </c>
      <c r="B66" s="39" t="s">
        <v>409</v>
      </c>
      <c r="C66" s="39" t="s">
        <v>351</v>
      </c>
      <c r="D66" s="39" t="s">
        <v>340</v>
      </c>
      <c r="E66" s="39" t="s">
        <v>307</v>
      </c>
      <c r="F66" s="68">
        <f t="shared" si="3"/>
        <v>6880.5</v>
      </c>
      <c r="G66" s="39">
        <v>4587</v>
      </c>
      <c r="H66" s="69" t="s">
        <v>413</v>
      </c>
    </row>
    <row r="67" spans="1:8" x14ac:dyDescent="0.25">
      <c r="A67" s="39">
        <v>2013</v>
      </c>
      <c r="B67" s="39" t="s">
        <v>409</v>
      </c>
      <c r="C67" s="39" t="s">
        <v>339</v>
      </c>
      <c r="D67" s="39" t="s">
        <v>348</v>
      </c>
      <c r="E67" s="39" t="s">
        <v>349</v>
      </c>
      <c r="F67" s="68">
        <v>11838</v>
      </c>
      <c r="G67" s="39">
        <v>7892</v>
      </c>
      <c r="H67" s="69" t="s">
        <v>414</v>
      </c>
    </row>
    <row r="68" spans="1:8" x14ac:dyDescent="0.25">
      <c r="A68" s="39">
        <v>2013</v>
      </c>
      <c r="B68" s="39" t="s">
        <v>409</v>
      </c>
      <c r="C68" s="39" t="s">
        <v>360</v>
      </c>
      <c r="D68" s="39" t="s">
        <v>348</v>
      </c>
      <c r="E68" s="39" t="s">
        <v>349</v>
      </c>
      <c r="F68" s="68">
        <v>2367</v>
      </c>
      <c r="G68" s="39">
        <v>1578</v>
      </c>
      <c r="H68" s="69" t="s">
        <v>415</v>
      </c>
    </row>
    <row r="69" spans="1:8" x14ac:dyDescent="0.25">
      <c r="A69" s="39">
        <v>2013</v>
      </c>
      <c r="B69" s="39" t="s">
        <v>409</v>
      </c>
      <c r="C69" s="39" t="s">
        <v>339</v>
      </c>
      <c r="D69" s="39" t="s">
        <v>348</v>
      </c>
      <c r="E69" s="39" t="s">
        <v>349</v>
      </c>
      <c r="F69" s="68">
        <v>7030.5</v>
      </c>
      <c r="G69" s="39">
        <v>4687</v>
      </c>
      <c r="H69" s="69" t="s">
        <v>416</v>
      </c>
    </row>
    <row r="70" spans="1:8" x14ac:dyDescent="0.25">
      <c r="A70" s="39">
        <v>2013</v>
      </c>
      <c r="B70" s="39" t="s">
        <v>409</v>
      </c>
      <c r="C70" s="39" t="s">
        <v>343</v>
      </c>
      <c r="D70" s="39" t="s">
        <v>348</v>
      </c>
      <c r="E70" s="39" t="s">
        <v>349</v>
      </c>
      <c r="F70" s="68">
        <v>2046</v>
      </c>
      <c r="G70" s="39">
        <v>1364</v>
      </c>
      <c r="H70" s="69" t="s">
        <v>417</v>
      </c>
    </row>
    <row r="71" spans="1:8" x14ac:dyDescent="0.25">
      <c r="A71" s="39">
        <v>2013</v>
      </c>
      <c r="B71" s="39" t="s">
        <v>409</v>
      </c>
      <c r="C71" s="39" t="s">
        <v>339</v>
      </c>
      <c r="D71" s="39" t="s">
        <v>348</v>
      </c>
      <c r="E71" s="39" t="s">
        <v>349</v>
      </c>
      <c r="F71" s="68">
        <v>11838</v>
      </c>
      <c r="G71" s="39">
        <v>7892</v>
      </c>
      <c r="H71" s="69" t="s">
        <v>418</v>
      </c>
    </row>
    <row r="72" spans="1:8" x14ac:dyDescent="0.25">
      <c r="A72" s="39">
        <v>2013</v>
      </c>
      <c r="B72" s="39" t="s">
        <v>409</v>
      </c>
      <c r="C72" s="39" t="s">
        <v>360</v>
      </c>
      <c r="D72" s="39" t="s">
        <v>348</v>
      </c>
      <c r="E72" s="39" t="s">
        <v>349</v>
      </c>
      <c r="F72" s="68">
        <v>2367</v>
      </c>
      <c r="G72" s="39">
        <v>1578</v>
      </c>
      <c r="H72" s="69" t="s">
        <v>419</v>
      </c>
    </row>
    <row r="73" spans="1:8" x14ac:dyDescent="0.25">
      <c r="A73" s="39">
        <v>2013</v>
      </c>
      <c r="B73" s="39" t="s">
        <v>409</v>
      </c>
      <c r="C73" s="39" t="s">
        <v>339</v>
      </c>
      <c r="D73" s="39" t="s">
        <v>348</v>
      </c>
      <c r="E73" s="39" t="s">
        <v>349</v>
      </c>
      <c r="F73" s="68">
        <v>7030.5</v>
      </c>
      <c r="G73" s="39">
        <v>4687</v>
      </c>
      <c r="H73" s="69" t="s">
        <v>420</v>
      </c>
    </row>
    <row r="74" spans="1:8" x14ac:dyDescent="0.25">
      <c r="A74" s="39">
        <v>2013</v>
      </c>
      <c r="B74" s="39" t="s">
        <v>409</v>
      </c>
      <c r="C74" s="39" t="s">
        <v>343</v>
      </c>
      <c r="D74" s="39" t="s">
        <v>348</v>
      </c>
      <c r="E74" s="39" t="s">
        <v>349</v>
      </c>
      <c r="F74" s="68">
        <v>2046</v>
      </c>
      <c r="G74" s="39">
        <v>1364</v>
      </c>
      <c r="H74" s="69" t="s">
        <v>421</v>
      </c>
    </row>
    <row r="75" spans="1:8" x14ac:dyDescent="0.25">
      <c r="A75" s="39">
        <v>2013</v>
      </c>
      <c r="B75" s="39" t="s">
        <v>409</v>
      </c>
      <c r="C75" s="39" t="s">
        <v>351</v>
      </c>
      <c r="D75" s="39" t="s">
        <v>355</v>
      </c>
      <c r="E75" s="39" t="s">
        <v>304</v>
      </c>
      <c r="F75" s="68">
        <v>8793</v>
      </c>
      <c r="G75" s="39">
        <v>5862</v>
      </c>
      <c r="H75" s="69" t="s">
        <v>422</v>
      </c>
    </row>
    <row r="76" spans="1:8" x14ac:dyDescent="0.25">
      <c r="A76" s="39">
        <v>2013</v>
      </c>
      <c r="B76" s="39" t="s">
        <v>409</v>
      </c>
      <c r="C76" s="39" t="s">
        <v>351</v>
      </c>
      <c r="D76" s="39" t="s">
        <v>355</v>
      </c>
      <c r="E76" s="39" t="s">
        <v>304</v>
      </c>
      <c r="F76" s="68">
        <v>11122.5</v>
      </c>
      <c r="G76" s="39">
        <v>7415</v>
      </c>
      <c r="H76" s="69" t="s">
        <v>423</v>
      </c>
    </row>
    <row r="77" spans="1:8" x14ac:dyDescent="0.25">
      <c r="A77" s="39">
        <v>2013</v>
      </c>
      <c r="B77" s="39" t="s">
        <v>409</v>
      </c>
      <c r="C77" s="39" t="s">
        <v>339</v>
      </c>
      <c r="D77" s="39" t="s">
        <v>355</v>
      </c>
      <c r="E77" s="39" t="s">
        <v>304</v>
      </c>
      <c r="F77" s="68">
        <v>13428</v>
      </c>
      <c r="G77" s="39">
        <v>8952</v>
      </c>
      <c r="H77" s="69" t="s">
        <v>424</v>
      </c>
    </row>
    <row r="78" spans="1:8" x14ac:dyDescent="0.25">
      <c r="A78" s="39">
        <v>2013</v>
      </c>
      <c r="B78" s="39" t="s">
        <v>409</v>
      </c>
      <c r="C78" s="39" t="s">
        <v>351</v>
      </c>
      <c r="D78" s="39" t="s">
        <v>355</v>
      </c>
      <c r="E78" s="39" t="s">
        <v>304</v>
      </c>
      <c r="F78" s="68">
        <v>14619</v>
      </c>
      <c r="G78" s="39">
        <v>9746</v>
      </c>
      <c r="H78" s="69" t="s">
        <v>425</v>
      </c>
    </row>
    <row r="79" spans="1:8" x14ac:dyDescent="0.25">
      <c r="A79" s="39">
        <v>2013</v>
      </c>
      <c r="B79" s="39" t="s">
        <v>409</v>
      </c>
      <c r="C79" s="39" t="s">
        <v>360</v>
      </c>
      <c r="D79" s="39" t="s">
        <v>355</v>
      </c>
      <c r="E79" s="39" t="s">
        <v>304</v>
      </c>
      <c r="F79" s="68">
        <v>2367</v>
      </c>
      <c r="G79" s="39">
        <v>1578</v>
      </c>
      <c r="H79" s="69" t="s">
        <v>426</v>
      </c>
    </row>
    <row r="80" spans="1:8" x14ac:dyDescent="0.25">
      <c r="A80" s="39">
        <v>2013</v>
      </c>
      <c r="B80" s="39" t="s">
        <v>409</v>
      </c>
      <c r="C80" s="39" t="s">
        <v>351</v>
      </c>
      <c r="D80" s="39" t="s">
        <v>355</v>
      </c>
      <c r="E80" s="39" t="s">
        <v>304</v>
      </c>
      <c r="F80" s="68">
        <v>8793</v>
      </c>
      <c r="G80" s="39">
        <v>5862</v>
      </c>
      <c r="H80" s="69" t="s">
        <v>427</v>
      </c>
    </row>
    <row r="81" spans="1:8" x14ac:dyDescent="0.25">
      <c r="A81" s="39">
        <v>2013</v>
      </c>
      <c r="B81" s="39" t="s">
        <v>409</v>
      </c>
      <c r="C81" s="39" t="s">
        <v>351</v>
      </c>
      <c r="D81" s="39" t="s">
        <v>355</v>
      </c>
      <c r="E81" s="39" t="s">
        <v>304</v>
      </c>
      <c r="F81" s="68">
        <v>11122.5</v>
      </c>
      <c r="G81" s="39">
        <v>7415</v>
      </c>
      <c r="H81" s="69" t="s">
        <v>428</v>
      </c>
    </row>
    <row r="82" spans="1:8" x14ac:dyDescent="0.25">
      <c r="A82" s="39">
        <v>2013</v>
      </c>
      <c r="B82" s="39" t="s">
        <v>409</v>
      </c>
      <c r="C82" s="39" t="s">
        <v>339</v>
      </c>
      <c r="D82" s="39" t="s">
        <v>355</v>
      </c>
      <c r="E82" s="39" t="s">
        <v>304</v>
      </c>
      <c r="F82" s="68">
        <v>13428</v>
      </c>
      <c r="G82" s="39">
        <v>8952</v>
      </c>
      <c r="H82" s="69" t="s">
        <v>429</v>
      </c>
    </row>
    <row r="83" spans="1:8" x14ac:dyDescent="0.25">
      <c r="A83" s="39">
        <v>2013</v>
      </c>
      <c r="B83" s="39" t="s">
        <v>409</v>
      </c>
      <c r="C83" s="39" t="s">
        <v>351</v>
      </c>
      <c r="D83" s="39" t="s">
        <v>355</v>
      </c>
      <c r="E83" s="39" t="s">
        <v>304</v>
      </c>
      <c r="F83" s="68">
        <v>14619</v>
      </c>
      <c r="G83" s="39">
        <v>9746</v>
      </c>
      <c r="H83" s="69" t="s">
        <v>430</v>
      </c>
    </row>
    <row r="84" spans="1:8" x14ac:dyDescent="0.25">
      <c r="A84" s="39">
        <v>2013</v>
      </c>
      <c r="B84" s="39" t="s">
        <v>409</v>
      </c>
      <c r="C84" s="39" t="s">
        <v>360</v>
      </c>
      <c r="D84" s="39" t="s">
        <v>355</v>
      </c>
      <c r="E84" s="39" t="s">
        <v>304</v>
      </c>
      <c r="F84" s="68">
        <v>2367</v>
      </c>
      <c r="G84" s="39">
        <v>1578</v>
      </c>
      <c r="H84" s="69" t="s">
        <v>431</v>
      </c>
    </row>
    <row r="85" spans="1:8" x14ac:dyDescent="0.25">
      <c r="A85" s="39">
        <v>2013</v>
      </c>
      <c r="B85" s="39" t="s">
        <v>409</v>
      </c>
      <c r="C85" s="39" t="s">
        <v>339</v>
      </c>
      <c r="D85" s="39" t="s">
        <v>361</v>
      </c>
      <c r="E85" s="39" t="s">
        <v>305</v>
      </c>
      <c r="F85" s="68">
        <f t="shared" ref="F85:F96" si="4">G85*1.5</f>
        <v>11838</v>
      </c>
      <c r="G85" s="39">
        <v>7892</v>
      </c>
      <c r="H85" s="69" t="s">
        <v>432</v>
      </c>
    </row>
    <row r="86" spans="1:8" x14ac:dyDescent="0.25">
      <c r="A86" s="39">
        <v>2013</v>
      </c>
      <c r="B86" s="39" t="s">
        <v>409</v>
      </c>
      <c r="C86" s="39" t="s">
        <v>339</v>
      </c>
      <c r="D86" s="39" t="s">
        <v>361</v>
      </c>
      <c r="E86" s="39" t="s">
        <v>305</v>
      </c>
      <c r="F86" s="68">
        <f t="shared" si="4"/>
        <v>11979</v>
      </c>
      <c r="G86" s="39">
        <v>7986</v>
      </c>
      <c r="H86" s="69" t="s">
        <v>433</v>
      </c>
    </row>
    <row r="87" spans="1:8" x14ac:dyDescent="0.25">
      <c r="A87" s="39">
        <v>2013</v>
      </c>
      <c r="B87" s="39" t="s">
        <v>409</v>
      </c>
      <c r="C87" s="39" t="s">
        <v>339</v>
      </c>
      <c r="D87" s="39" t="s">
        <v>361</v>
      </c>
      <c r="E87" s="39" t="s">
        <v>305</v>
      </c>
      <c r="F87" s="68">
        <f t="shared" si="4"/>
        <v>11838</v>
      </c>
      <c r="G87" s="39">
        <v>7892</v>
      </c>
      <c r="H87" s="69" t="s">
        <v>434</v>
      </c>
    </row>
    <row r="88" spans="1:8" x14ac:dyDescent="0.25">
      <c r="A88" s="39">
        <v>2013</v>
      </c>
      <c r="B88" s="39" t="s">
        <v>409</v>
      </c>
      <c r="C88" s="39" t="s">
        <v>339</v>
      </c>
      <c r="D88" s="39" t="s">
        <v>361</v>
      </c>
      <c r="E88" s="39" t="s">
        <v>305</v>
      </c>
      <c r="F88" s="68">
        <f t="shared" si="4"/>
        <v>11979</v>
      </c>
      <c r="G88" s="39">
        <v>7986</v>
      </c>
      <c r="H88" s="69" t="s">
        <v>435</v>
      </c>
    </row>
    <row r="89" spans="1:8" x14ac:dyDescent="0.25">
      <c r="A89" s="39">
        <v>2013</v>
      </c>
      <c r="B89" s="39" t="s">
        <v>409</v>
      </c>
      <c r="C89" s="39" t="s">
        <v>339</v>
      </c>
      <c r="D89" s="39" t="s">
        <v>364</v>
      </c>
      <c r="E89" s="39" t="s">
        <v>349</v>
      </c>
      <c r="F89" s="68">
        <f t="shared" si="4"/>
        <v>7030.5</v>
      </c>
      <c r="G89" s="39">
        <v>4687</v>
      </c>
      <c r="H89" s="69" t="s">
        <v>436</v>
      </c>
    </row>
    <row r="90" spans="1:8" x14ac:dyDescent="0.25">
      <c r="A90" s="39">
        <v>2013</v>
      </c>
      <c r="B90" s="39" t="s">
        <v>409</v>
      </c>
      <c r="C90" s="39" t="s">
        <v>343</v>
      </c>
      <c r="D90" s="39" t="s">
        <v>364</v>
      </c>
      <c r="E90" s="39" t="s">
        <v>349</v>
      </c>
      <c r="F90" s="68">
        <f t="shared" si="4"/>
        <v>2046</v>
      </c>
      <c r="G90" s="39">
        <v>1364</v>
      </c>
      <c r="H90" s="69" t="s">
        <v>437</v>
      </c>
    </row>
    <row r="91" spans="1:8" x14ac:dyDescent="0.25">
      <c r="A91" s="39">
        <v>2013</v>
      </c>
      <c r="B91" s="39" t="s">
        <v>409</v>
      </c>
      <c r="C91" s="39" t="s">
        <v>339</v>
      </c>
      <c r="D91" s="39" t="s">
        <v>364</v>
      </c>
      <c r="E91" s="39" t="s">
        <v>349</v>
      </c>
      <c r="F91" s="68">
        <f t="shared" si="4"/>
        <v>7030.5</v>
      </c>
      <c r="G91" s="39">
        <v>4687</v>
      </c>
      <c r="H91" s="69" t="s">
        <v>438</v>
      </c>
    </row>
    <row r="92" spans="1:8" x14ac:dyDescent="0.25">
      <c r="A92" s="39">
        <v>2013</v>
      </c>
      <c r="B92" s="39" t="s">
        <v>409</v>
      </c>
      <c r="C92" s="39" t="s">
        <v>343</v>
      </c>
      <c r="D92" s="39" t="s">
        <v>364</v>
      </c>
      <c r="E92" s="39" t="s">
        <v>349</v>
      </c>
      <c r="F92" s="68">
        <f t="shared" si="4"/>
        <v>2046</v>
      </c>
      <c r="G92" s="39">
        <v>1364</v>
      </c>
      <c r="H92" s="69" t="s">
        <v>439</v>
      </c>
    </row>
    <row r="93" spans="1:8" x14ac:dyDescent="0.25">
      <c r="A93" s="39">
        <v>2013</v>
      </c>
      <c r="B93" s="39" t="s">
        <v>440</v>
      </c>
      <c r="C93" s="39" t="s">
        <v>343</v>
      </c>
      <c r="D93" s="39" t="s">
        <v>340</v>
      </c>
      <c r="E93" s="39" t="s">
        <v>307</v>
      </c>
      <c r="F93" s="68">
        <f t="shared" si="4"/>
        <v>747</v>
      </c>
      <c r="G93" s="39">
        <v>498</v>
      </c>
      <c r="H93" s="69" t="s">
        <v>441</v>
      </c>
    </row>
    <row r="94" spans="1:8" x14ac:dyDescent="0.25">
      <c r="A94" s="39">
        <v>2013</v>
      </c>
      <c r="B94" s="39" t="s">
        <v>440</v>
      </c>
      <c r="C94" s="39" t="s">
        <v>360</v>
      </c>
      <c r="D94" s="39" t="s">
        <v>340</v>
      </c>
      <c r="E94" s="39" t="s">
        <v>307</v>
      </c>
      <c r="F94" s="68">
        <f t="shared" si="4"/>
        <v>7342.5</v>
      </c>
      <c r="G94" s="39">
        <v>4895</v>
      </c>
      <c r="H94" s="69" t="s">
        <v>442</v>
      </c>
    </row>
    <row r="95" spans="1:8" x14ac:dyDescent="0.25">
      <c r="A95" s="39">
        <v>2013</v>
      </c>
      <c r="B95" s="39" t="s">
        <v>440</v>
      </c>
      <c r="C95" s="39" t="s">
        <v>343</v>
      </c>
      <c r="D95" s="39" t="s">
        <v>340</v>
      </c>
      <c r="E95" s="39" t="s">
        <v>307</v>
      </c>
      <c r="F95" s="68">
        <f t="shared" si="4"/>
        <v>747</v>
      </c>
      <c r="G95" s="39">
        <v>498</v>
      </c>
      <c r="H95" s="69" t="s">
        <v>443</v>
      </c>
    </row>
    <row r="96" spans="1:8" x14ac:dyDescent="0.25">
      <c r="A96" s="39">
        <v>2013</v>
      </c>
      <c r="B96" s="39" t="s">
        <v>440</v>
      </c>
      <c r="C96" s="39" t="s">
        <v>360</v>
      </c>
      <c r="D96" s="39" t="s">
        <v>340</v>
      </c>
      <c r="E96" s="39" t="s">
        <v>307</v>
      </c>
      <c r="F96" s="68">
        <f t="shared" si="4"/>
        <v>7342.5</v>
      </c>
      <c r="G96" s="39">
        <v>4895</v>
      </c>
      <c r="H96" s="69" t="s">
        <v>444</v>
      </c>
    </row>
    <row r="97" spans="1:8" x14ac:dyDescent="0.25">
      <c r="A97" s="39">
        <v>2013</v>
      </c>
      <c r="B97" s="39" t="s">
        <v>440</v>
      </c>
      <c r="C97" s="39" t="s">
        <v>360</v>
      </c>
      <c r="D97" s="39" t="s">
        <v>348</v>
      </c>
      <c r="E97" s="39" t="s">
        <v>349</v>
      </c>
      <c r="F97" s="68">
        <v>7344</v>
      </c>
      <c r="G97" s="39">
        <v>4896</v>
      </c>
      <c r="H97" s="69" t="s">
        <v>445</v>
      </c>
    </row>
    <row r="98" spans="1:8" x14ac:dyDescent="0.25">
      <c r="A98" s="39">
        <v>2013</v>
      </c>
      <c r="B98" s="39" t="s">
        <v>440</v>
      </c>
      <c r="C98" s="39" t="s">
        <v>339</v>
      </c>
      <c r="D98" s="39" t="s">
        <v>348</v>
      </c>
      <c r="E98" s="39" t="s">
        <v>349</v>
      </c>
      <c r="F98" s="68">
        <v>6880.5</v>
      </c>
      <c r="G98" s="39">
        <v>4587</v>
      </c>
      <c r="H98" s="69" t="s">
        <v>446</v>
      </c>
    </row>
    <row r="99" spans="1:8" x14ac:dyDescent="0.25">
      <c r="A99" s="39">
        <v>2013</v>
      </c>
      <c r="B99" s="39" t="s">
        <v>440</v>
      </c>
      <c r="C99" s="39" t="s">
        <v>360</v>
      </c>
      <c r="D99" s="39" t="s">
        <v>348</v>
      </c>
      <c r="E99" s="39" t="s">
        <v>349</v>
      </c>
      <c r="F99" s="68">
        <v>7344</v>
      </c>
      <c r="G99" s="39">
        <v>4896</v>
      </c>
      <c r="H99" s="69" t="s">
        <v>447</v>
      </c>
    </row>
    <row r="100" spans="1:8" x14ac:dyDescent="0.25">
      <c r="A100" s="39">
        <v>2013</v>
      </c>
      <c r="B100" s="39" t="s">
        <v>440</v>
      </c>
      <c r="C100" s="39" t="s">
        <v>339</v>
      </c>
      <c r="D100" s="39" t="s">
        <v>348</v>
      </c>
      <c r="E100" s="39" t="s">
        <v>349</v>
      </c>
      <c r="F100" s="68">
        <v>6880.5</v>
      </c>
      <c r="G100" s="39">
        <v>4587</v>
      </c>
      <c r="H100" s="69" t="s">
        <v>448</v>
      </c>
    </row>
    <row r="101" spans="1:8" x14ac:dyDescent="0.25">
      <c r="A101" s="39">
        <v>2013</v>
      </c>
      <c r="B101" s="39" t="s">
        <v>440</v>
      </c>
      <c r="C101" s="39" t="s">
        <v>339</v>
      </c>
      <c r="D101" s="39" t="s">
        <v>355</v>
      </c>
      <c r="E101" s="39" t="s">
        <v>304</v>
      </c>
      <c r="F101" s="68">
        <v>5380.5</v>
      </c>
      <c r="G101" s="39">
        <v>3587</v>
      </c>
      <c r="H101" s="69" t="s">
        <v>449</v>
      </c>
    </row>
    <row r="102" spans="1:8" x14ac:dyDescent="0.25">
      <c r="A102" s="39">
        <v>2013</v>
      </c>
      <c r="B102" s="39" t="s">
        <v>440</v>
      </c>
      <c r="C102" s="39" t="s">
        <v>339</v>
      </c>
      <c r="D102" s="39" t="s">
        <v>355</v>
      </c>
      <c r="E102" s="39" t="s">
        <v>304</v>
      </c>
      <c r="F102" s="68">
        <v>11838</v>
      </c>
      <c r="G102" s="39">
        <v>7892</v>
      </c>
      <c r="H102" s="69" t="s">
        <v>450</v>
      </c>
    </row>
    <row r="103" spans="1:8" x14ac:dyDescent="0.25">
      <c r="A103" s="39">
        <v>2013</v>
      </c>
      <c r="B103" s="39" t="s">
        <v>440</v>
      </c>
      <c r="C103" s="39" t="s">
        <v>339</v>
      </c>
      <c r="D103" s="39" t="s">
        <v>355</v>
      </c>
      <c r="E103" s="39" t="s">
        <v>304</v>
      </c>
      <c r="F103" s="68">
        <v>5380.5</v>
      </c>
      <c r="G103" s="39">
        <v>3587</v>
      </c>
      <c r="H103" s="69" t="s">
        <v>451</v>
      </c>
    </row>
    <row r="104" spans="1:8" x14ac:dyDescent="0.25">
      <c r="A104" s="39">
        <v>2013</v>
      </c>
      <c r="B104" s="39" t="s">
        <v>440</v>
      </c>
      <c r="C104" s="39" t="s">
        <v>339</v>
      </c>
      <c r="D104" s="39" t="s">
        <v>355</v>
      </c>
      <c r="E104" s="39" t="s">
        <v>304</v>
      </c>
      <c r="F104" s="68">
        <v>11838</v>
      </c>
      <c r="G104" s="39">
        <v>7892</v>
      </c>
      <c r="H104" s="69" t="s">
        <v>452</v>
      </c>
    </row>
    <row r="105" spans="1:8" x14ac:dyDescent="0.25">
      <c r="A105" s="39">
        <v>2013</v>
      </c>
      <c r="B105" s="39" t="s">
        <v>440</v>
      </c>
      <c r="C105" s="39" t="s">
        <v>360</v>
      </c>
      <c r="D105" s="39" t="s">
        <v>361</v>
      </c>
      <c r="E105" s="39" t="s">
        <v>305</v>
      </c>
      <c r="F105" s="68">
        <f t="shared" ref="F105:F114" si="5">G105*1.5</f>
        <v>7344</v>
      </c>
      <c r="G105" s="39">
        <v>4896</v>
      </c>
      <c r="H105" s="69" t="s">
        <v>453</v>
      </c>
    </row>
    <row r="106" spans="1:8" x14ac:dyDescent="0.25">
      <c r="A106" s="39">
        <v>2013</v>
      </c>
      <c r="B106" s="39" t="s">
        <v>440</v>
      </c>
      <c r="C106" s="39" t="s">
        <v>339</v>
      </c>
      <c r="D106" s="39" t="s">
        <v>361</v>
      </c>
      <c r="E106" s="39" t="s">
        <v>305</v>
      </c>
      <c r="F106" s="68">
        <f t="shared" si="5"/>
        <v>6880.5</v>
      </c>
      <c r="G106" s="39">
        <v>4587</v>
      </c>
      <c r="H106" s="69" t="s">
        <v>454</v>
      </c>
    </row>
    <row r="107" spans="1:8" x14ac:dyDescent="0.25">
      <c r="A107" s="39">
        <v>2013</v>
      </c>
      <c r="B107" s="39" t="s">
        <v>440</v>
      </c>
      <c r="C107" s="39" t="s">
        <v>339</v>
      </c>
      <c r="D107" s="39" t="s">
        <v>361</v>
      </c>
      <c r="E107" s="39" t="s">
        <v>305</v>
      </c>
      <c r="F107" s="68">
        <f t="shared" si="5"/>
        <v>7318.5</v>
      </c>
      <c r="G107" s="39">
        <v>4879</v>
      </c>
      <c r="H107" s="69" t="s">
        <v>455</v>
      </c>
    </row>
    <row r="108" spans="1:8" x14ac:dyDescent="0.25">
      <c r="A108" s="39">
        <v>2013</v>
      </c>
      <c r="B108" s="39" t="s">
        <v>440</v>
      </c>
      <c r="C108" s="39" t="s">
        <v>360</v>
      </c>
      <c r="D108" s="39" t="s">
        <v>361</v>
      </c>
      <c r="E108" s="39" t="s">
        <v>305</v>
      </c>
      <c r="F108" s="68">
        <f t="shared" si="5"/>
        <v>7344</v>
      </c>
      <c r="G108" s="39">
        <v>4896</v>
      </c>
      <c r="H108" s="69" t="s">
        <v>456</v>
      </c>
    </row>
    <row r="109" spans="1:8" x14ac:dyDescent="0.25">
      <c r="A109" s="39">
        <v>2013</v>
      </c>
      <c r="B109" s="39" t="s">
        <v>440</v>
      </c>
      <c r="C109" s="39" t="s">
        <v>339</v>
      </c>
      <c r="D109" s="39" t="s">
        <v>361</v>
      </c>
      <c r="E109" s="39" t="s">
        <v>305</v>
      </c>
      <c r="F109" s="68">
        <f t="shared" si="5"/>
        <v>6880.5</v>
      </c>
      <c r="G109" s="39">
        <v>4587</v>
      </c>
      <c r="H109" s="69" t="s">
        <v>457</v>
      </c>
    </row>
    <row r="110" spans="1:8" x14ac:dyDescent="0.25">
      <c r="A110" s="39">
        <v>2013</v>
      </c>
      <c r="B110" s="39" t="s">
        <v>440</v>
      </c>
      <c r="C110" s="39" t="s">
        <v>339</v>
      </c>
      <c r="D110" s="39" t="s">
        <v>361</v>
      </c>
      <c r="E110" s="39" t="s">
        <v>305</v>
      </c>
      <c r="F110" s="68">
        <f t="shared" si="5"/>
        <v>7318.5</v>
      </c>
      <c r="G110" s="39">
        <v>4879</v>
      </c>
      <c r="H110" s="69" t="s">
        <v>458</v>
      </c>
    </row>
    <row r="111" spans="1:8" x14ac:dyDescent="0.25">
      <c r="A111" s="39">
        <v>2013</v>
      </c>
      <c r="B111" s="39" t="s">
        <v>440</v>
      </c>
      <c r="C111" s="39" t="s">
        <v>351</v>
      </c>
      <c r="D111" s="39" t="s">
        <v>364</v>
      </c>
      <c r="E111" s="39" t="s">
        <v>349</v>
      </c>
      <c r="F111" s="68">
        <f t="shared" si="5"/>
        <v>6880.5</v>
      </c>
      <c r="G111" s="39">
        <v>4587</v>
      </c>
      <c r="H111" s="69" t="s">
        <v>459</v>
      </c>
    </row>
    <row r="112" spans="1:8" x14ac:dyDescent="0.25">
      <c r="A112" s="39">
        <v>2013</v>
      </c>
      <c r="B112" s="39" t="s">
        <v>440</v>
      </c>
      <c r="C112" s="39" t="s">
        <v>339</v>
      </c>
      <c r="D112" s="39" t="s">
        <v>364</v>
      </c>
      <c r="E112" s="39" t="s">
        <v>349</v>
      </c>
      <c r="F112" s="68">
        <f t="shared" si="5"/>
        <v>9486</v>
      </c>
      <c r="G112" s="39">
        <v>6324</v>
      </c>
      <c r="H112" s="69" t="s">
        <v>460</v>
      </c>
    </row>
    <row r="113" spans="1:8" x14ac:dyDescent="0.25">
      <c r="A113" s="39">
        <v>2013</v>
      </c>
      <c r="B113" s="39" t="s">
        <v>440</v>
      </c>
      <c r="C113" s="39" t="s">
        <v>351</v>
      </c>
      <c r="D113" s="39" t="s">
        <v>364</v>
      </c>
      <c r="E113" s="39" t="s">
        <v>349</v>
      </c>
      <c r="F113" s="68">
        <f t="shared" si="5"/>
        <v>6880.5</v>
      </c>
      <c r="G113" s="39">
        <v>4587</v>
      </c>
      <c r="H113" s="69" t="s">
        <v>461</v>
      </c>
    </row>
    <row r="114" spans="1:8" x14ac:dyDescent="0.25">
      <c r="A114" s="39">
        <v>2013</v>
      </c>
      <c r="B114" s="39" t="s">
        <v>440</v>
      </c>
      <c r="C114" s="39" t="s">
        <v>339</v>
      </c>
      <c r="D114" s="39" t="s">
        <v>364</v>
      </c>
      <c r="E114" s="39" t="s">
        <v>349</v>
      </c>
      <c r="F114" s="68">
        <f t="shared" si="5"/>
        <v>9486</v>
      </c>
      <c r="G114" s="39">
        <v>6324</v>
      </c>
      <c r="H114" s="69" t="s">
        <v>462</v>
      </c>
    </row>
    <row r="115" spans="1:8" x14ac:dyDescent="0.25">
      <c r="A115" s="39">
        <v>2013</v>
      </c>
      <c r="B115" s="39" t="s">
        <v>463</v>
      </c>
      <c r="C115" s="39" t="s">
        <v>339</v>
      </c>
      <c r="D115" s="39" t="s">
        <v>340</v>
      </c>
      <c r="E115" s="39" t="s">
        <v>307</v>
      </c>
      <c r="F115" s="68">
        <v>4666</v>
      </c>
      <c r="G115" s="39">
        <v>5623</v>
      </c>
      <c r="H115" s="69" t="s">
        <v>464</v>
      </c>
    </row>
    <row r="116" spans="1:8" x14ac:dyDescent="0.25">
      <c r="A116" s="39">
        <v>2013</v>
      </c>
      <c r="B116" s="39" t="s">
        <v>463</v>
      </c>
      <c r="C116" s="39" t="s">
        <v>339</v>
      </c>
      <c r="D116" s="39" t="s">
        <v>340</v>
      </c>
      <c r="E116" s="39" t="s">
        <v>307</v>
      </c>
      <c r="F116" s="68">
        <f>G116*1.5</f>
        <v>10992</v>
      </c>
      <c r="G116" s="39">
        <v>7328</v>
      </c>
      <c r="H116" s="69" t="s">
        <v>465</v>
      </c>
    </row>
    <row r="117" spans="1:8" x14ac:dyDescent="0.25">
      <c r="A117" s="39">
        <v>2013</v>
      </c>
      <c r="B117" s="39" t="s">
        <v>463</v>
      </c>
      <c r="C117" s="39" t="s">
        <v>339</v>
      </c>
      <c r="D117" s="39" t="s">
        <v>340</v>
      </c>
      <c r="E117" s="39" t="s">
        <v>307</v>
      </c>
      <c r="F117" s="68">
        <v>4666</v>
      </c>
      <c r="G117" s="39">
        <v>5623</v>
      </c>
      <c r="H117" s="69" t="s">
        <v>466</v>
      </c>
    </row>
    <row r="118" spans="1:8" x14ac:dyDescent="0.25">
      <c r="A118" s="39">
        <v>2013</v>
      </c>
      <c r="B118" s="39" t="s">
        <v>463</v>
      </c>
      <c r="C118" s="39" t="s">
        <v>339</v>
      </c>
      <c r="D118" s="39" t="s">
        <v>340</v>
      </c>
      <c r="E118" s="39" t="s">
        <v>307</v>
      </c>
      <c r="F118" s="68">
        <f>G118*1.5</f>
        <v>10992</v>
      </c>
      <c r="G118" s="39">
        <v>7328</v>
      </c>
      <c r="H118" s="69" t="s">
        <v>467</v>
      </c>
    </row>
    <row r="119" spans="1:8" x14ac:dyDescent="0.25">
      <c r="A119" s="39">
        <v>2013</v>
      </c>
      <c r="B119" s="39" t="s">
        <v>463</v>
      </c>
      <c r="C119" s="39" t="s">
        <v>339</v>
      </c>
      <c r="D119" s="39" t="s">
        <v>348</v>
      </c>
      <c r="E119" s="39" t="s">
        <v>349</v>
      </c>
      <c r="F119" s="68">
        <v>4666</v>
      </c>
      <c r="G119" s="39">
        <v>5623</v>
      </c>
      <c r="H119" s="69" t="s">
        <v>468</v>
      </c>
    </row>
    <row r="120" spans="1:8" x14ac:dyDescent="0.25">
      <c r="A120" s="39">
        <v>2013</v>
      </c>
      <c r="B120" s="39" t="s">
        <v>463</v>
      </c>
      <c r="C120" s="39" t="s">
        <v>343</v>
      </c>
      <c r="D120" s="39" t="s">
        <v>348</v>
      </c>
      <c r="E120" s="39" t="s">
        <v>349</v>
      </c>
      <c r="F120" s="68">
        <v>3897</v>
      </c>
      <c r="G120" s="39">
        <v>2598</v>
      </c>
      <c r="H120" s="69" t="s">
        <v>469</v>
      </c>
    </row>
    <row r="121" spans="1:8" x14ac:dyDescent="0.25">
      <c r="A121" s="39">
        <v>2013</v>
      </c>
      <c r="B121" s="39" t="s">
        <v>463</v>
      </c>
      <c r="C121" s="39" t="s">
        <v>339</v>
      </c>
      <c r="D121" s="39" t="s">
        <v>348</v>
      </c>
      <c r="E121" s="39" t="s">
        <v>349</v>
      </c>
      <c r="F121" s="68">
        <v>4666</v>
      </c>
      <c r="G121" s="39">
        <v>5623</v>
      </c>
      <c r="H121" s="69" t="s">
        <v>470</v>
      </c>
    </row>
    <row r="122" spans="1:8" x14ac:dyDescent="0.25">
      <c r="A122" s="39">
        <v>2013</v>
      </c>
      <c r="B122" s="39" t="s">
        <v>463</v>
      </c>
      <c r="C122" s="39" t="s">
        <v>343</v>
      </c>
      <c r="D122" s="39" t="s">
        <v>348</v>
      </c>
      <c r="E122" s="39" t="s">
        <v>349</v>
      </c>
      <c r="F122" s="68">
        <v>3897</v>
      </c>
      <c r="G122" s="39">
        <v>2598</v>
      </c>
      <c r="H122" s="69" t="s">
        <v>471</v>
      </c>
    </row>
    <row r="123" spans="1:8" x14ac:dyDescent="0.25">
      <c r="A123" s="39">
        <v>2013</v>
      </c>
      <c r="B123" s="39" t="s">
        <v>463</v>
      </c>
      <c r="C123" s="39" t="s">
        <v>343</v>
      </c>
      <c r="D123" s="39" t="s">
        <v>355</v>
      </c>
      <c r="E123" s="39" t="s">
        <v>304</v>
      </c>
      <c r="F123" s="68">
        <f t="shared" ref="F123:F140" si="6">G123*1.5</f>
        <v>747</v>
      </c>
      <c r="G123" s="39">
        <v>498</v>
      </c>
      <c r="H123" s="69" t="s">
        <v>472</v>
      </c>
    </row>
    <row r="124" spans="1:8" x14ac:dyDescent="0.25">
      <c r="A124" s="39">
        <v>2013</v>
      </c>
      <c r="B124" s="39" t="s">
        <v>463</v>
      </c>
      <c r="C124" s="39" t="s">
        <v>351</v>
      </c>
      <c r="D124" s="39" t="s">
        <v>355</v>
      </c>
      <c r="E124" s="39" t="s">
        <v>304</v>
      </c>
      <c r="F124" s="68">
        <f t="shared" si="6"/>
        <v>6880.5</v>
      </c>
      <c r="G124" s="39">
        <v>4587</v>
      </c>
      <c r="H124" s="69" t="s">
        <v>473</v>
      </c>
    </row>
    <row r="125" spans="1:8" x14ac:dyDescent="0.25">
      <c r="A125" s="39">
        <v>2013</v>
      </c>
      <c r="B125" s="39" t="s">
        <v>463</v>
      </c>
      <c r="C125" s="39" t="s">
        <v>343</v>
      </c>
      <c r="D125" s="39" t="s">
        <v>355</v>
      </c>
      <c r="E125" s="39" t="s">
        <v>304</v>
      </c>
      <c r="F125" s="68">
        <f t="shared" si="6"/>
        <v>747</v>
      </c>
      <c r="G125" s="39">
        <v>498</v>
      </c>
      <c r="H125" s="69" t="s">
        <v>474</v>
      </c>
    </row>
    <row r="126" spans="1:8" x14ac:dyDescent="0.25">
      <c r="A126" s="39">
        <v>2013</v>
      </c>
      <c r="B126" s="39" t="s">
        <v>463</v>
      </c>
      <c r="C126" s="39" t="s">
        <v>351</v>
      </c>
      <c r="D126" s="39" t="s">
        <v>355</v>
      </c>
      <c r="E126" s="39" t="s">
        <v>304</v>
      </c>
      <c r="F126" s="68">
        <f t="shared" si="6"/>
        <v>6880.5</v>
      </c>
      <c r="G126" s="39">
        <v>4587</v>
      </c>
      <c r="H126" s="69" t="s">
        <v>475</v>
      </c>
    </row>
    <row r="127" spans="1:8" x14ac:dyDescent="0.25">
      <c r="A127" s="39">
        <v>2013</v>
      </c>
      <c r="B127" s="39" t="s">
        <v>463</v>
      </c>
      <c r="C127" s="39" t="s">
        <v>343</v>
      </c>
      <c r="D127" s="39" t="s">
        <v>361</v>
      </c>
      <c r="E127" s="39" t="s">
        <v>305</v>
      </c>
      <c r="F127" s="68">
        <f t="shared" si="6"/>
        <v>3897</v>
      </c>
      <c r="G127" s="39">
        <v>2598</v>
      </c>
      <c r="H127" s="69" t="s">
        <v>476</v>
      </c>
    </row>
    <row r="128" spans="1:8" x14ac:dyDescent="0.25">
      <c r="A128" s="39">
        <v>2013</v>
      </c>
      <c r="B128" s="39" t="s">
        <v>463</v>
      </c>
      <c r="C128" s="39" t="s">
        <v>360</v>
      </c>
      <c r="D128" s="39" t="s">
        <v>361</v>
      </c>
      <c r="E128" s="39" t="s">
        <v>305</v>
      </c>
      <c r="F128" s="68">
        <f t="shared" si="6"/>
        <v>3084</v>
      </c>
      <c r="G128" s="39">
        <v>2056</v>
      </c>
      <c r="H128" s="69" t="s">
        <v>477</v>
      </c>
    </row>
    <row r="129" spans="1:8" x14ac:dyDescent="0.25">
      <c r="A129" s="39">
        <v>2013</v>
      </c>
      <c r="B129" s="39" t="s">
        <v>463</v>
      </c>
      <c r="C129" s="39" t="s">
        <v>343</v>
      </c>
      <c r="D129" s="39" t="s">
        <v>361</v>
      </c>
      <c r="E129" s="39" t="s">
        <v>305</v>
      </c>
      <c r="F129" s="68">
        <f t="shared" si="6"/>
        <v>3897</v>
      </c>
      <c r="G129" s="39">
        <v>2598</v>
      </c>
      <c r="H129" s="69" t="s">
        <v>478</v>
      </c>
    </row>
    <row r="130" spans="1:8" x14ac:dyDescent="0.25">
      <c r="A130" s="39">
        <v>2013</v>
      </c>
      <c r="B130" s="39" t="s">
        <v>463</v>
      </c>
      <c r="C130" s="39" t="s">
        <v>360</v>
      </c>
      <c r="D130" s="39" t="s">
        <v>361</v>
      </c>
      <c r="E130" s="39" t="s">
        <v>305</v>
      </c>
      <c r="F130" s="68">
        <f t="shared" si="6"/>
        <v>3084</v>
      </c>
      <c r="G130" s="39">
        <v>2056</v>
      </c>
      <c r="H130" s="69" t="s">
        <v>479</v>
      </c>
    </row>
    <row r="131" spans="1:8" x14ac:dyDescent="0.25">
      <c r="A131" s="39">
        <v>2013</v>
      </c>
      <c r="B131" s="39" t="s">
        <v>463</v>
      </c>
      <c r="C131" s="39" t="s">
        <v>351</v>
      </c>
      <c r="D131" s="39" t="s">
        <v>364</v>
      </c>
      <c r="E131" s="39" t="s">
        <v>349</v>
      </c>
      <c r="F131" s="68">
        <f t="shared" si="6"/>
        <v>12370.5</v>
      </c>
      <c r="G131" s="39">
        <v>8247</v>
      </c>
      <c r="H131" s="69" t="s">
        <v>480</v>
      </c>
    </row>
    <row r="132" spans="1:8" x14ac:dyDescent="0.25">
      <c r="A132" s="39">
        <v>2013</v>
      </c>
      <c r="B132" s="39" t="s">
        <v>463</v>
      </c>
      <c r="C132" s="39" t="s">
        <v>339</v>
      </c>
      <c r="D132" s="39" t="s">
        <v>364</v>
      </c>
      <c r="E132" s="39" t="s">
        <v>349</v>
      </c>
      <c r="F132" s="68">
        <f t="shared" si="6"/>
        <v>13231.5</v>
      </c>
      <c r="G132" s="39">
        <v>8821</v>
      </c>
      <c r="H132" s="69" t="s">
        <v>481</v>
      </c>
    </row>
    <row r="133" spans="1:8" x14ac:dyDescent="0.25">
      <c r="A133" s="39">
        <v>2013</v>
      </c>
      <c r="B133" s="39" t="s">
        <v>463</v>
      </c>
      <c r="C133" s="39" t="s">
        <v>351</v>
      </c>
      <c r="D133" s="39" t="s">
        <v>364</v>
      </c>
      <c r="E133" s="39" t="s">
        <v>349</v>
      </c>
      <c r="F133" s="68">
        <f t="shared" si="6"/>
        <v>12370.5</v>
      </c>
      <c r="G133" s="39">
        <v>8247</v>
      </c>
      <c r="H133" s="69" t="s">
        <v>482</v>
      </c>
    </row>
    <row r="134" spans="1:8" x14ac:dyDescent="0.25">
      <c r="A134" s="39">
        <v>2013</v>
      </c>
      <c r="B134" s="39" t="s">
        <v>463</v>
      </c>
      <c r="C134" s="39" t="s">
        <v>339</v>
      </c>
      <c r="D134" s="39" t="s">
        <v>364</v>
      </c>
      <c r="E134" s="39" t="s">
        <v>349</v>
      </c>
      <c r="F134" s="68">
        <f t="shared" si="6"/>
        <v>13231.5</v>
      </c>
      <c r="G134" s="39">
        <v>8821</v>
      </c>
      <c r="H134" s="69" t="s">
        <v>483</v>
      </c>
    </row>
    <row r="135" spans="1:8" x14ac:dyDescent="0.25">
      <c r="A135" s="39">
        <v>2013</v>
      </c>
      <c r="B135" s="39" t="s">
        <v>484</v>
      </c>
      <c r="C135" s="39" t="s">
        <v>343</v>
      </c>
      <c r="D135" s="39" t="s">
        <v>340</v>
      </c>
      <c r="E135" s="39" t="s">
        <v>307</v>
      </c>
      <c r="F135" s="68">
        <f t="shared" si="6"/>
        <v>8832</v>
      </c>
      <c r="G135" s="39">
        <v>5888</v>
      </c>
      <c r="H135" s="69" t="s">
        <v>485</v>
      </c>
    </row>
    <row r="136" spans="1:8" x14ac:dyDescent="0.25">
      <c r="A136" s="39">
        <v>2013</v>
      </c>
      <c r="B136" s="39" t="s">
        <v>484</v>
      </c>
      <c r="C136" s="39" t="s">
        <v>339</v>
      </c>
      <c r="D136" s="39" t="s">
        <v>340</v>
      </c>
      <c r="E136" s="39" t="s">
        <v>307</v>
      </c>
      <c r="F136" s="68">
        <f t="shared" si="6"/>
        <v>13413</v>
      </c>
      <c r="G136" s="39">
        <v>8942</v>
      </c>
      <c r="H136" s="69" t="s">
        <v>486</v>
      </c>
    </row>
    <row r="137" spans="1:8" x14ac:dyDescent="0.25">
      <c r="A137" s="39">
        <v>2013</v>
      </c>
      <c r="B137" s="39" t="s">
        <v>484</v>
      </c>
      <c r="C137" s="39" t="s">
        <v>360</v>
      </c>
      <c r="D137" s="39" t="s">
        <v>340</v>
      </c>
      <c r="E137" s="39" t="s">
        <v>307</v>
      </c>
      <c r="F137" s="68">
        <f t="shared" si="6"/>
        <v>4026</v>
      </c>
      <c r="G137" s="39">
        <v>2684</v>
      </c>
      <c r="H137" s="69" t="s">
        <v>487</v>
      </c>
    </row>
    <row r="138" spans="1:8" x14ac:dyDescent="0.25">
      <c r="A138" s="39">
        <v>2013</v>
      </c>
      <c r="B138" s="39" t="s">
        <v>484</v>
      </c>
      <c r="C138" s="39" t="s">
        <v>343</v>
      </c>
      <c r="D138" s="39" t="s">
        <v>340</v>
      </c>
      <c r="E138" s="39" t="s">
        <v>307</v>
      </c>
      <c r="F138" s="68">
        <f t="shared" si="6"/>
        <v>8832</v>
      </c>
      <c r="G138" s="39">
        <v>5888</v>
      </c>
      <c r="H138" s="69" t="s">
        <v>488</v>
      </c>
    </row>
    <row r="139" spans="1:8" x14ac:dyDescent="0.25">
      <c r="A139" s="39">
        <v>2013</v>
      </c>
      <c r="B139" s="39" t="s">
        <v>484</v>
      </c>
      <c r="C139" s="39" t="s">
        <v>339</v>
      </c>
      <c r="D139" s="39" t="s">
        <v>340</v>
      </c>
      <c r="E139" s="39" t="s">
        <v>307</v>
      </c>
      <c r="F139" s="68">
        <f t="shared" si="6"/>
        <v>13413</v>
      </c>
      <c r="G139" s="39">
        <v>8942</v>
      </c>
      <c r="H139" s="69" t="s">
        <v>489</v>
      </c>
    </row>
    <row r="140" spans="1:8" x14ac:dyDescent="0.25">
      <c r="A140" s="39">
        <v>2013</v>
      </c>
      <c r="B140" s="39" t="s">
        <v>484</v>
      </c>
      <c r="C140" s="39" t="s">
        <v>360</v>
      </c>
      <c r="D140" s="39" t="s">
        <v>340</v>
      </c>
      <c r="E140" s="39" t="s">
        <v>307</v>
      </c>
      <c r="F140" s="68">
        <f t="shared" si="6"/>
        <v>4026</v>
      </c>
      <c r="G140" s="39">
        <v>2684</v>
      </c>
      <c r="H140" s="69" t="s">
        <v>490</v>
      </c>
    </row>
    <row r="141" spans="1:8" x14ac:dyDescent="0.25">
      <c r="A141" s="39">
        <v>2013</v>
      </c>
      <c r="B141" s="39" t="s">
        <v>484</v>
      </c>
      <c r="C141" s="39" t="s">
        <v>343</v>
      </c>
      <c r="D141" s="39" t="s">
        <v>348</v>
      </c>
      <c r="E141" s="39" t="s">
        <v>349</v>
      </c>
      <c r="F141" s="68">
        <v>8832</v>
      </c>
      <c r="G141" s="39">
        <v>5888</v>
      </c>
      <c r="H141" s="69" t="s">
        <v>491</v>
      </c>
    </row>
    <row r="142" spans="1:8" x14ac:dyDescent="0.25">
      <c r="A142" s="39">
        <v>2013</v>
      </c>
      <c r="B142" s="39" t="s">
        <v>484</v>
      </c>
      <c r="C142" s="39" t="s">
        <v>351</v>
      </c>
      <c r="D142" s="39" t="s">
        <v>348</v>
      </c>
      <c r="E142" s="39" t="s">
        <v>349</v>
      </c>
      <c r="F142" s="68">
        <v>3547.5</v>
      </c>
      <c r="G142" s="39">
        <v>2365</v>
      </c>
      <c r="H142" s="69" t="s">
        <v>492</v>
      </c>
    </row>
    <row r="143" spans="1:8" x14ac:dyDescent="0.25">
      <c r="A143" s="39">
        <v>2013</v>
      </c>
      <c r="B143" s="39" t="s">
        <v>484</v>
      </c>
      <c r="C143" s="39" t="s">
        <v>343</v>
      </c>
      <c r="D143" s="39" t="s">
        <v>348</v>
      </c>
      <c r="E143" s="39" t="s">
        <v>349</v>
      </c>
      <c r="F143" s="68">
        <v>8832</v>
      </c>
      <c r="G143" s="39">
        <v>5888</v>
      </c>
      <c r="H143" s="69" t="s">
        <v>493</v>
      </c>
    </row>
    <row r="144" spans="1:8" x14ac:dyDescent="0.25">
      <c r="A144" s="39">
        <v>2013</v>
      </c>
      <c r="B144" s="39" t="s">
        <v>484</v>
      </c>
      <c r="C144" s="39" t="s">
        <v>351</v>
      </c>
      <c r="D144" s="39" t="s">
        <v>348</v>
      </c>
      <c r="E144" s="39" t="s">
        <v>349</v>
      </c>
      <c r="F144" s="68">
        <v>3547.5</v>
      </c>
      <c r="G144" s="39">
        <v>2365</v>
      </c>
      <c r="H144" s="69" t="s">
        <v>494</v>
      </c>
    </row>
    <row r="145" spans="1:8" x14ac:dyDescent="0.25">
      <c r="A145" s="39">
        <v>2013</v>
      </c>
      <c r="B145" s="39" t="s">
        <v>484</v>
      </c>
      <c r="C145" s="39" t="s">
        <v>339</v>
      </c>
      <c r="D145" s="39" t="s">
        <v>355</v>
      </c>
      <c r="E145" s="39" t="s">
        <v>304</v>
      </c>
      <c r="F145" s="68">
        <f t="shared" ref="F145:F158" si="7">G145*1.5</f>
        <v>9486</v>
      </c>
      <c r="G145" s="39">
        <v>6324</v>
      </c>
      <c r="H145" s="69" t="s">
        <v>495</v>
      </c>
    </row>
    <row r="146" spans="1:8" x14ac:dyDescent="0.25">
      <c r="A146" s="39">
        <v>2013</v>
      </c>
      <c r="B146" s="39" t="s">
        <v>484</v>
      </c>
      <c r="C146" s="39" t="s">
        <v>360</v>
      </c>
      <c r="D146" s="39" t="s">
        <v>355</v>
      </c>
      <c r="E146" s="39" t="s">
        <v>304</v>
      </c>
      <c r="F146" s="68">
        <f t="shared" si="7"/>
        <v>7342.5</v>
      </c>
      <c r="G146" s="39">
        <v>4895</v>
      </c>
      <c r="H146" s="69" t="s">
        <v>496</v>
      </c>
    </row>
    <row r="147" spans="1:8" x14ac:dyDescent="0.25">
      <c r="A147" s="39">
        <v>2013</v>
      </c>
      <c r="B147" s="39" t="s">
        <v>484</v>
      </c>
      <c r="C147" s="39" t="s">
        <v>339</v>
      </c>
      <c r="D147" s="39" t="s">
        <v>355</v>
      </c>
      <c r="E147" s="39" t="s">
        <v>304</v>
      </c>
      <c r="F147" s="68">
        <f t="shared" si="7"/>
        <v>9486</v>
      </c>
      <c r="G147" s="39">
        <v>6324</v>
      </c>
      <c r="H147" s="69" t="s">
        <v>497</v>
      </c>
    </row>
    <row r="148" spans="1:8" x14ac:dyDescent="0.25">
      <c r="A148" s="39">
        <v>2013</v>
      </c>
      <c r="B148" s="39" t="s">
        <v>484</v>
      </c>
      <c r="C148" s="39" t="s">
        <v>360</v>
      </c>
      <c r="D148" s="39" t="s">
        <v>355</v>
      </c>
      <c r="E148" s="39" t="s">
        <v>304</v>
      </c>
      <c r="F148" s="68">
        <f t="shared" si="7"/>
        <v>7342.5</v>
      </c>
      <c r="G148" s="39">
        <v>4895</v>
      </c>
      <c r="H148" s="69" t="s">
        <v>498</v>
      </c>
    </row>
    <row r="149" spans="1:8" x14ac:dyDescent="0.25">
      <c r="A149" s="39">
        <v>2013</v>
      </c>
      <c r="B149" s="39" t="s">
        <v>484</v>
      </c>
      <c r="C149" s="39" t="s">
        <v>351</v>
      </c>
      <c r="D149" s="39" t="s">
        <v>361</v>
      </c>
      <c r="E149" s="39" t="s">
        <v>305</v>
      </c>
      <c r="F149" s="68">
        <f t="shared" si="7"/>
        <v>3547.5</v>
      </c>
      <c r="G149" s="39">
        <v>2365</v>
      </c>
      <c r="H149" s="69" t="s">
        <v>499</v>
      </c>
    </row>
    <row r="150" spans="1:8" x14ac:dyDescent="0.25">
      <c r="A150" s="39">
        <v>2013</v>
      </c>
      <c r="B150" s="39" t="s">
        <v>484</v>
      </c>
      <c r="C150" s="39" t="s">
        <v>339</v>
      </c>
      <c r="D150" s="39" t="s">
        <v>361</v>
      </c>
      <c r="E150" s="39" t="s">
        <v>305</v>
      </c>
      <c r="F150" s="68">
        <f t="shared" si="7"/>
        <v>3238.5</v>
      </c>
      <c r="G150" s="39">
        <v>2159</v>
      </c>
      <c r="H150" s="69" t="s">
        <v>500</v>
      </c>
    </row>
    <row r="151" spans="1:8" x14ac:dyDescent="0.25">
      <c r="A151" s="39">
        <v>2013</v>
      </c>
      <c r="B151" s="39" t="s">
        <v>484</v>
      </c>
      <c r="C151" s="39" t="s">
        <v>351</v>
      </c>
      <c r="D151" s="39" t="s">
        <v>361</v>
      </c>
      <c r="E151" s="39" t="s">
        <v>305</v>
      </c>
      <c r="F151" s="68">
        <f t="shared" si="7"/>
        <v>3547.5</v>
      </c>
      <c r="G151" s="39">
        <v>2365</v>
      </c>
      <c r="H151" s="69" t="s">
        <v>501</v>
      </c>
    </row>
    <row r="152" spans="1:8" x14ac:dyDescent="0.25">
      <c r="A152" s="39">
        <v>2013</v>
      </c>
      <c r="B152" s="39" t="s">
        <v>484</v>
      </c>
      <c r="C152" s="39" t="s">
        <v>339</v>
      </c>
      <c r="D152" s="39" t="s">
        <v>361</v>
      </c>
      <c r="E152" s="39" t="s">
        <v>305</v>
      </c>
      <c r="F152" s="68">
        <f t="shared" si="7"/>
        <v>3238.5</v>
      </c>
      <c r="G152" s="39">
        <v>2159</v>
      </c>
      <c r="H152" s="69" t="s">
        <v>502</v>
      </c>
    </row>
    <row r="153" spans="1:8" x14ac:dyDescent="0.25">
      <c r="A153" s="39">
        <v>2014</v>
      </c>
      <c r="B153" s="39" t="s">
        <v>338</v>
      </c>
      <c r="C153" s="39" t="s">
        <v>339</v>
      </c>
      <c r="D153" s="39" t="s">
        <v>340</v>
      </c>
      <c r="E153" s="39" t="s">
        <v>307</v>
      </c>
      <c r="F153" s="68">
        <f t="shared" si="7"/>
        <v>2395.5</v>
      </c>
      <c r="G153" s="39">
        <v>1597</v>
      </c>
      <c r="H153" s="69" t="s">
        <v>503</v>
      </c>
    </row>
    <row r="154" spans="1:8" x14ac:dyDescent="0.25">
      <c r="A154" s="39">
        <v>2014</v>
      </c>
      <c r="B154" s="39" t="s">
        <v>338</v>
      </c>
      <c r="C154" s="39" t="s">
        <v>339</v>
      </c>
      <c r="D154" s="39" t="s">
        <v>340</v>
      </c>
      <c r="E154" s="39" t="s">
        <v>307</v>
      </c>
      <c r="F154" s="68">
        <f t="shared" si="7"/>
        <v>11761.5</v>
      </c>
      <c r="G154" s="39">
        <v>7841</v>
      </c>
      <c r="H154" s="69" t="s">
        <v>504</v>
      </c>
    </row>
    <row r="155" spans="1:8" x14ac:dyDescent="0.25">
      <c r="A155" s="39">
        <v>2014</v>
      </c>
      <c r="B155" s="39" t="s">
        <v>338</v>
      </c>
      <c r="C155" s="39" t="s">
        <v>343</v>
      </c>
      <c r="D155" s="39" t="s">
        <v>340</v>
      </c>
      <c r="E155" s="39" t="s">
        <v>307</v>
      </c>
      <c r="F155" s="68">
        <f t="shared" si="7"/>
        <v>8943</v>
      </c>
      <c r="G155" s="39">
        <v>5962</v>
      </c>
      <c r="H155" s="69" t="s">
        <v>505</v>
      </c>
    </row>
    <row r="156" spans="1:8" x14ac:dyDescent="0.25">
      <c r="A156" s="39">
        <v>2014</v>
      </c>
      <c r="B156" s="39" t="s">
        <v>338</v>
      </c>
      <c r="C156" s="39" t="s">
        <v>339</v>
      </c>
      <c r="D156" s="39" t="s">
        <v>340</v>
      </c>
      <c r="E156" s="39" t="s">
        <v>307</v>
      </c>
      <c r="F156" s="68">
        <f t="shared" si="7"/>
        <v>2395.5</v>
      </c>
      <c r="G156" s="39">
        <v>1597</v>
      </c>
      <c r="H156" s="69" t="s">
        <v>506</v>
      </c>
    </row>
    <row r="157" spans="1:8" x14ac:dyDescent="0.25">
      <c r="A157" s="39">
        <v>2014</v>
      </c>
      <c r="B157" s="39" t="s">
        <v>338</v>
      </c>
      <c r="C157" s="39" t="s">
        <v>339</v>
      </c>
      <c r="D157" s="39" t="s">
        <v>340</v>
      </c>
      <c r="E157" s="39" t="s">
        <v>307</v>
      </c>
      <c r="F157" s="68">
        <f t="shared" si="7"/>
        <v>11761.5</v>
      </c>
      <c r="G157" s="39">
        <v>7841</v>
      </c>
      <c r="H157" s="69" t="s">
        <v>507</v>
      </c>
    </row>
    <row r="158" spans="1:8" x14ac:dyDescent="0.25">
      <c r="A158" s="39">
        <v>2014</v>
      </c>
      <c r="B158" s="39" t="s">
        <v>338</v>
      </c>
      <c r="C158" s="39" t="s">
        <v>343</v>
      </c>
      <c r="D158" s="39" t="s">
        <v>340</v>
      </c>
      <c r="E158" s="39" t="s">
        <v>307</v>
      </c>
      <c r="F158" s="68">
        <f t="shared" si="7"/>
        <v>8943</v>
      </c>
      <c r="G158" s="39">
        <v>5962</v>
      </c>
      <c r="H158" s="69" t="s">
        <v>508</v>
      </c>
    </row>
    <row r="159" spans="1:8" x14ac:dyDescent="0.25">
      <c r="A159" s="39">
        <v>2014</v>
      </c>
      <c r="B159" s="39" t="s">
        <v>338</v>
      </c>
      <c r="C159" s="39" t="s">
        <v>343</v>
      </c>
      <c r="D159" s="39" t="s">
        <v>348</v>
      </c>
      <c r="E159" s="39" t="s">
        <v>349</v>
      </c>
      <c r="F159" s="68">
        <v>14596.5</v>
      </c>
      <c r="G159" s="39">
        <v>9731</v>
      </c>
      <c r="H159" s="69" t="s">
        <v>509</v>
      </c>
    </row>
    <row r="160" spans="1:8" x14ac:dyDescent="0.25">
      <c r="A160" s="39">
        <v>2014</v>
      </c>
      <c r="B160" s="39" t="s">
        <v>338</v>
      </c>
      <c r="C160" s="39" t="s">
        <v>351</v>
      </c>
      <c r="D160" s="39" t="s">
        <v>348</v>
      </c>
      <c r="E160" s="39" t="s">
        <v>349</v>
      </c>
      <c r="F160" s="68">
        <v>8793</v>
      </c>
      <c r="G160" s="39">
        <v>5862</v>
      </c>
      <c r="H160" s="69" t="s">
        <v>510</v>
      </c>
    </row>
    <row r="161" spans="1:8" x14ac:dyDescent="0.25">
      <c r="A161" s="39">
        <v>2014</v>
      </c>
      <c r="B161" s="39" t="s">
        <v>338</v>
      </c>
      <c r="C161" s="39" t="s">
        <v>343</v>
      </c>
      <c r="D161" s="39" t="s">
        <v>348</v>
      </c>
      <c r="E161" s="39" t="s">
        <v>349</v>
      </c>
      <c r="F161" s="68">
        <v>14596.5</v>
      </c>
      <c r="G161" s="39">
        <v>9731</v>
      </c>
      <c r="H161" s="69" t="s">
        <v>511</v>
      </c>
    </row>
    <row r="162" spans="1:8" x14ac:dyDescent="0.25">
      <c r="A162" s="39">
        <v>2014</v>
      </c>
      <c r="B162" s="39" t="s">
        <v>338</v>
      </c>
      <c r="C162" s="39" t="s">
        <v>351</v>
      </c>
      <c r="D162" s="39" t="s">
        <v>348</v>
      </c>
      <c r="E162" s="39" t="s">
        <v>349</v>
      </c>
      <c r="F162" s="68">
        <v>8793</v>
      </c>
      <c r="G162" s="39">
        <v>5862</v>
      </c>
      <c r="H162" s="69" t="s">
        <v>512</v>
      </c>
    </row>
    <row r="163" spans="1:8" x14ac:dyDescent="0.25">
      <c r="A163" s="39">
        <v>2014</v>
      </c>
      <c r="B163" s="39" t="s">
        <v>338</v>
      </c>
      <c r="C163" s="39" t="s">
        <v>339</v>
      </c>
      <c r="D163" s="39" t="s">
        <v>355</v>
      </c>
      <c r="E163" s="39" t="s">
        <v>304</v>
      </c>
      <c r="F163" s="68">
        <v>4666</v>
      </c>
      <c r="G163" s="39">
        <v>5623</v>
      </c>
      <c r="H163" s="69" t="s">
        <v>513</v>
      </c>
    </row>
    <row r="164" spans="1:8" x14ac:dyDescent="0.25">
      <c r="A164" s="39">
        <v>2014</v>
      </c>
      <c r="B164" s="39" t="s">
        <v>338</v>
      </c>
      <c r="C164" s="39" t="s">
        <v>339</v>
      </c>
      <c r="D164" s="39" t="s">
        <v>355</v>
      </c>
      <c r="E164" s="39" t="s">
        <v>304</v>
      </c>
      <c r="F164" s="68">
        <f>G164*1.5</f>
        <v>7318.5</v>
      </c>
      <c r="G164" s="39">
        <v>4879</v>
      </c>
      <c r="H164" s="69" t="s">
        <v>514</v>
      </c>
    </row>
    <row r="165" spans="1:8" x14ac:dyDescent="0.25">
      <c r="A165" s="39">
        <v>2014</v>
      </c>
      <c r="B165" s="39" t="s">
        <v>338</v>
      </c>
      <c r="C165" s="39" t="s">
        <v>339</v>
      </c>
      <c r="D165" s="39" t="s">
        <v>355</v>
      </c>
      <c r="E165" s="39" t="s">
        <v>304</v>
      </c>
      <c r="F165" s="68">
        <v>4666</v>
      </c>
      <c r="G165" s="39">
        <v>5623</v>
      </c>
      <c r="H165" s="69" t="s">
        <v>515</v>
      </c>
    </row>
    <row r="166" spans="1:8" x14ac:dyDescent="0.25">
      <c r="A166" s="39">
        <v>2014</v>
      </c>
      <c r="B166" s="39" t="s">
        <v>338</v>
      </c>
      <c r="C166" s="39" t="s">
        <v>339</v>
      </c>
      <c r="D166" s="39" t="s">
        <v>355</v>
      </c>
      <c r="E166" s="39" t="s">
        <v>304</v>
      </c>
      <c r="F166" s="68">
        <f t="shared" ref="F166:F174" si="8">G166*1.5</f>
        <v>7318.5</v>
      </c>
      <c r="G166" s="39">
        <v>4879</v>
      </c>
      <c r="H166" s="69" t="s">
        <v>516</v>
      </c>
    </row>
    <row r="167" spans="1:8" x14ac:dyDescent="0.25">
      <c r="A167" s="39">
        <v>2014</v>
      </c>
      <c r="B167" s="39" t="s">
        <v>338</v>
      </c>
      <c r="C167" s="39" t="s">
        <v>360</v>
      </c>
      <c r="D167" s="39" t="s">
        <v>361</v>
      </c>
      <c r="E167" s="39" t="s">
        <v>305</v>
      </c>
      <c r="F167" s="68">
        <f t="shared" si="8"/>
        <v>3553.5</v>
      </c>
      <c r="G167" s="39">
        <v>2369</v>
      </c>
      <c r="H167" s="69" t="s">
        <v>517</v>
      </c>
    </row>
    <row r="168" spans="1:8" x14ac:dyDescent="0.25">
      <c r="A168" s="39">
        <v>2014</v>
      </c>
      <c r="B168" s="39" t="s">
        <v>338</v>
      </c>
      <c r="C168" s="39" t="s">
        <v>360</v>
      </c>
      <c r="D168" s="39" t="s">
        <v>361</v>
      </c>
      <c r="E168" s="39" t="s">
        <v>305</v>
      </c>
      <c r="F168" s="68">
        <f t="shared" si="8"/>
        <v>3553.5</v>
      </c>
      <c r="G168" s="39">
        <v>2369</v>
      </c>
      <c r="H168" s="69" t="s">
        <v>518</v>
      </c>
    </row>
    <row r="169" spans="1:8" x14ac:dyDescent="0.25">
      <c r="A169" s="39">
        <v>2014</v>
      </c>
      <c r="B169" s="39" t="s">
        <v>338</v>
      </c>
      <c r="C169" s="39" t="s">
        <v>343</v>
      </c>
      <c r="D169" s="39" t="s">
        <v>364</v>
      </c>
      <c r="E169" s="39" t="s">
        <v>349</v>
      </c>
      <c r="F169" s="68">
        <f t="shared" si="8"/>
        <v>14596.5</v>
      </c>
      <c r="G169" s="39">
        <v>9731</v>
      </c>
      <c r="H169" s="69" t="s">
        <v>519</v>
      </c>
    </row>
    <row r="170" spans="1:8" x14ac:dyDescent="0.25">
      <c r="A170" s="39">
        <v>2014</v>
      </c>
      <c r="B170" s="39" t="s">
        <v>338</v>
      </c>
      <c r="C170" s="39" t="s">
        <v>351</v>
      </c>
      <c r="D170" s="39" t="s">
        <v>364</v>
      </c>
      <c r="E170" s="39" t="s">
        <v>349</v>
      </c>
      <c r="F170" s="68">
        <f t="shared" si="8"/>
        <v>8793</v>
      </c>
      <c r="G170" s="39">
        <v>5862</v>
      </c>
      <c r="H170" s="69" t="s">
        <v>520</v>
      </c>
    </row>
    <row r="171" spans="1:8" x14ac:dyDescent="0.25">
      <c r="A171" s="39">
        <v>2014</v>
      </c>
      <c r="B171" s="39" t="s">
        <v>338</v>
      </c>
      <c r="C171" s="39" t="s">
        <v>343</v>
      </c>
      <c r="D171" s="39" t="s">
        <v>364</v>
      </c>
      <c r="E171" s="39" t="s">
        <v>349</v>
      </c>
      <c r="F171" s="68">
        <f t="shared" si="8"/>
        <v>14596.5</v>
      </c>
      <c r="G171" s="39">
        <v>9731</v>
      </c>
      <c r="H171" s="69" t="s">
        <v>521</v>
      </c>
    </row>
    <row r="172" spans="1:8" x14ac:dyDescent="0.25">
      <c r="A172" s="39">
        <v>2014</v>
      </c>
      <c r="B172" s="39" t="s">
        <v>338</v>
      </c>
      <c r="C172" s="39" t="s">
        <v>351</v>
      </c>
      <c r="D172" s="39" t="s">
        <v>364</v>
      </c>
      <c r="E172" s="39" t="s">
        <v>349</v>
      </c>
      <c r="F172" s="68">
        <f t="shared" si="8"/>
        <v>8793</v>
      </c>
      <c r="G172" s="39">
        <v>5862</v>
      </c>
      <c r="H172" s="69" t="s">
        <v>522</v>
      </c>
    </row>
    <row r="173" spans="1:8" x14ac:dyDescent="0.25">
      <c r="A173" s="39">
        <v>2014</v>
      </c>
      <c r="B173" s="39" t="s">
        <v>369</v>
      </c>
      <c r="C173" s="39" t="s">
        <v>339</v>
      </c>
      <c r="D173" s="39" t="s">
        <v>340</v>
      </c>
      <c r="E173" s="39" t="s">
        <v>307</v>
      </c>
      <c r="F173" s="68">
        <f t="shared" si="8"/>
        <v>4887</v>
      </c>
      <c r="G173" s="39">
        <v>3258</v>
      </c>
      <c r="H173" s="69" t="s">
        <v>523</v>
      </c>
    </row>
    <row r="174" spans="1:8" x14ac:dyDescent="0.25">
      <c r="A174" s="39">
        <v>2014</v>
      </c>
      <c r="B174" s="39" t="s">
        <v>369</v>
      </c>
      <c r="C174" s="39" t="s">
        <v>339</v>
      </c>
      <c r="D174" s="39" t="s">
        <v>340</v>
      </c>
      <c r="E174" s="39" t="s">
        <v>307</v>
      </c>
      <c r="F174" s="68">
        <f t="shared" si="8"/>
        <v>4887</v>
      </c>
      <c r="G174" s="39">
        <v>3258</v>
      </c>
      <c r="H174" s="69" t="s">
        <v>524</v>
      </c>
    </row>
    <row r="175" spans="1:8" x14ac:dyDescent="0.25">
      <c r="A175" s="39">
        <v>2014</v>
      </c>
      <c r="B175" s="39" t="s">
        <v>369</v>
      </c>
      <c r="C175" s="39" t="s">
        <v>351</v>
      </c>
      <c r="D175" s="39" t="s">
        <v>348</v>
      </c>
      <c r="E175" s="39" t="s">
        <v>349</v>
      </c>
      <c r="F175" s="68">
        <v>11122.5</v>
      </c>
      <c r="G175" s="39">
        <v>7415</v>
      </c>
      <c r="H175" s="69" t="s">
        <v>525</v>
      </c>
    </row>
    <row r="176" spans="1:8" x14ac:dyDescent="0.25">
      <c r="A176" s="39">
        <v>2014</v>
      </c>
      <c r="B176" s="39" t="s">
        <v>369</v>
      </c>
      <c r="C176" s="39" t="s">
        <v>339</v>
      </c>
      <c r="D176" s="39" t="s">
        <v>348</v>
      </c>
      <c r="E176" s="39" t="s">
        <v>349</v>
      </c>
      <c r="F176" s="68">
        <v>13428</v>
      </c>
      <c r="G176" s="39">
        <v>8952</v>
      </c>
      <c r="H176" s="69" t="s">
        <v>526</v>
      </c>
    </row>
    <row r="177" spans="1:8" x14ac:dyDescent="0.25">
      <c r="A177" s="39">
        <v>2014</v>
      </c>
      <c r="B177" s="39" t="s">
        <v>369</v>
      </c>
      <c r="C177" s="39" t="s">
        <v>351</v>
      </c>
      <c r="D177" s="39" t="s">
        <v>348</v>
      </c>
      <c r="E177" s="39" t="s">
        <v>349</v>
      </c>
      <c r="F177" s="68">
        <v>11122.5</v>
      </c>
      <c r="G177" s="39">
        <v>7415</v>
      </c>
      <c r="H177" s="69" t="s">
        <v>527</v>
      </c>
    </row>
    <row r="178" spans="1:8" x14ac:dyDescent="0.25">
      <c r="A178" s="39">
        <v>2014</v>
      </c>
      <c r="B178" s="39" t="s">
        <v>369</v>
      </c>
      <c r="C178" s="39" t="s">
        <v>339</v>
      </c>
      <c r="D178" s="39" t="s">
        <v>348</v>
      </c>
      <c r="E178" s="39" t="s">
        <v>349</v>
      </c>
      <c r="F178" s="68">
        <v>13428</v>
      </c>
      <c r="G178" s="39">
        <v>8952</v>
      </c>
      <c r="H178" s="69" t="s">
        <v>528</v>
      </c>
    </row>
    <row r="179" spans="1:8" x14ac:dyDescent="0.25">
      <c r="A179" s="39">
        <v>2014</v>
      </c>
      <c r="B179" s="39" t="s">
        <v>369</v>
      </c>
      <c r="C179" s="39" t="s">
        <v>343</v>
      </c>
      <c r="D179" s="39" t="s">
        <v>355</v>
      </c>
      <c r="E179" s="39" t="s">
        <v>304</v>
      </c>
      <c r="F179" s="68">
        <v>3897</v>
      </c>
      <c r="G179" s="39">
        <v>2598</v>
      </c>
      <c r="H179" s="69" t="s">
        <v>529</v>
      </c>
    </row>
    <row r="180" spans="1:8" x14ac:dyDescent="0.25">
      <c r="A180" s="39">
        <v>2014</v>
      </c>
      <c r="B180" s="39" t="s">
        <v>369</v>
      </c>
      <c r="C180" s="39" t="s">
        <v>343</v>
      </c>
      <c r="D180" s="39" t="s">
        <v>355</v>
      </c>
      <c r="E180" s="39" t="s">
        <v>304</v>
      </c>
      <c r="F180" s="68">
        <v>8832</v>
      </c>
      <c r="G180" s="39">
        <v>5888</v>
      </c>
      <c r="H180" s="69" t="s">
        <v>530</v>
      </c>
    </row>
    <row r="181" spans="1:8" x14ac:dyDescent="0.25">
      <c r="A181" s="39">
        <v>2014</v>
      </c>
      <c r="B181" s="39" t="s">
        <v>369</v>
      </c>
      <c r="C181" s="39" t="s">
        <v>343</v>
      </c>
      <c r="D181" s="39" t="s">
        <v>355</v>
      </c>
      <c r="E181" s="39" t="s">
        <v>304</v>
      </c>
      <c r="F181" s="68">
        <v>3897</v>
      </c>
      <c r="G181" s="39">
        <v>2598</v>
      </c>
      <c r="H181" s="69" t="s">
        <v>531</v>
      </c>
    </row>
    <row r="182" spans="1:8" x14ac:dyDescent="0.25">
      <c r="A182" s="39">
        <v>2014</v>
      </c>
      <c r="B182" s="39" t="s">
        <v>369</v>
      </c>
      <c r="C182" s="39" t="s">
        <v>343</v>
      </c>
      <c r="D182" s="39" t="s">
        <v>355</v>
      </c>
      <c r="E182" s="39" t="s">
        <v>304</v>
      </c>
      <c r="F182" s="68">
        <v>8832</v>
      </c>
      <c r="G182" s="39">
        <v>5888</v>
      </c>
      <c r="H182" s="69" t="s">
        <v>532</v>
      </c>
    </row>
    <row r="183" spans="1:8" x14ac:dyDescent="0.25">
      <c r="A183" s="39">
        <v>2014</v>
      </c>
      <c r="B183" s="39" t="s">
        <v>369</v>
      </c>
      <c r="C183" s="39" t="s">
        <v>351</v>
      </c>
      <c r="D183" s="39" t="s">
        <v>361</v>
      </c>
      <c r="E183" s="39" t="s">
        <v>305</v>
      </c>
      <c r="F183" s="68">
        <f t="shared" ref="F183:F194" si="9">G183*1.5</f>
        <v>11122.5</v>
      </c>
      <c r="G183" s="39">
        <v>7415</v>
      </c>
      <c r="H183" s="69" t="s">
        <v>533</v>
      </c>
    </row>
    <row r="184" spans="1:8" x14ac:dyDescent="0.25">
      <c r="A184" s="39">
        <v>2014</v>
      </c>
      <c r="B184" s="39" t="s">
        <v>369</v>
      </c>
      <c r="C184" s="39" t="s">
        <v>343</v>
      </c>
      <c r="D184" s="39" t="s">
        <v>361</v>
      </c>
      <c r="E184" s="39" t="s">
        <v>305</v>
      </c>
      <c r="F184" s="68">
        <f t="shared" si="9"/>
        <v>14647.5</v>
      </c>
      <c r="G184" s="39">
        <v>9765</v>
      </c>
      <c r="H184" s="69" t="s">
        <v>534</v>
      </c>
    </row>
    <row r="185" spans="1:8" x14ac:dyDescent="0.25">
      <c r="A185" s="39">
        <v>2014</v>
      </c>
      <c r="B185" s="39" t="s">
        <v>369</v>
      </c>
      <c r="C185" s="39" t="s">
        <v>351</v>
      </c>
      <c r="D185" s="39" t="s">
        <v>361</v>
      </c>
      <c r="E185" s="39" t="s">
        <v>305</v>
      </c>
      <c r="F185" s="68">
        <f t="shared" si="9"/>
        <v>11122.5</v>
      </c>
      <c r="G185" s="39">
        <v>7415</v>
      </c>
      <c r="H185" s="69" t="s">
        <v>535</v>
      </c>
    </row>
    <row r="186" spans="1:8" x14ac:dyDescent="0.25">
      <c r="A186" s="39">
        <v>2014</v>
      </c>
      <c r="B186" s="39" t="s">
        <v>369</v>
      </c>
      <c r="C186" s="39" t="s">
        <v>343</v>
      </c>
      <c r="D186" s="39" t="s">
        <v>361</v>
      </c>
      <c r="E186" s="39" t="s">
        <v>305</v>
      </c>
      <c r="F186" s="68">
        <f t="shared" si="9"/>
        <v>14647.5</v>
      </c>
      <c r="G186" s="39">
        <v>9765</v>
      </c>
      <c r="H186" s="69" t="s">
        <v>536</v>
      </c>
    </row>
    <row r="187" spans="1:8" x14ac:dyDescent="0.25">
      <c r="A187" s="39">
        <v>2014</v>
      </c>
      <c r="B187" s="39" t="s">
        <v>369</v>
      </c>
      <c r="C187" s="39" t="s">
        <v>339</v>
      </c>
      <c r="D187" s="39" t="s">
        <v>364</v>
      </c>
      <c r="E187" s="39" t="s">
        <v>349</v>
      </c>
      <c r="F187" s="68">
        <f t="shared" si="9"/>
        <v>13428</v>
      </c>
      <c r="G187" s="39">
        <v>8952</v>
      </c>
      <c r="H187" s="69" t="s">
        <v>537</v>
      </c>
    </row>
    <row r="188" spans="1:8" x14ac:dyDescent="0.25">
      <c r="A188" s="39">
        <v>2014</v>
      </c>
      <c r="B188" s="39" t="s">
        <v>369</v>
      </c>
      <c r="C188" s="39" t="s">
        <v>360</v>
      </c>
      <c r="D188" s="39" t="s">
        <v>364</v>
      </c>
      <c r="E188" s="39" t="s">
        <v>349</v>
      </c>
      <c r="F188" s="68">
        <f t="shared" si="9"/>
        <v>7480.5</v>
      </c>
      <c r="G188" s="39">
        <v>4987</v>
      </c>
      <c r="H188" s="69" t="s">
        <v>538</v>
      </c>
    </row>
    <row r="189" spans="1:8" x14ac:dyDescent="0.25">
      <c r="A189" s="39">
        <v>2014</v>
      </c>
      <c r="B189" s="39" t="s">
        <v>369</v>
      </c>
      <c r="C189" s="39" t="s">
        <v>339</v>
      </c>
      <c r="D189" s="39" t="s">
        <v>364</v>
      </c>
      <c r="E189" s="39" t="s">
        <v>349</v>
      </c>
      <c r="F189" s="68">
        <f t="shared" si="9"/>
        <v>13428</v>
      </c>
      <c r="G189" s="39">
        <v>8952</v>
      </c>
      <c r="H189" s="69" t="s">
        <v>539</v>
      </c>
    </row>
    <row r="190" spans="1:8" x14ac:dyDescent="0.25">
      <c r="A190" s="39">
        <v>2014</v>
      </c>
      <c r="B190" s="39" t="s">
        <v>369</v>
      </c>
      <c r="C190" s="39" t="s">
        <v>360</v>
      </c>
      <c r="D190" s="39" t="s">
        <v>364</v>
      </c>
      <c r="E190" s="39" t="s">
        <v>349</v>
      </c>
      <c r="F190" s="68">
        <f t="shared" si="9"/>
        <v>7480.5</v>
      </c>
      <c r="G190" s="39">
        <v>4987</v>
      </c>
      <c r="H190" s="69" t="s">
        <v>540</v>
      </c>
    </row>
    <row r="191" spans="1:8" x14ac:dyDescent="0.25">
      <c r="A191" s="39">
        <v>2014</v>
      </c>
      <c r="B191" s="39" t="s">
        <v>388</v>
      </c>
      <c r="C191" s="39" t="s">
        <v>351</v>
      </c>
      <c r="D191" s="39" t="s">
        <v>340</v>
      </c>
      <c r="E191" s="39" t="s">
        <v>307</v>
      </c>
      <c r="F191" s="68">
        <f t="shared" si="9"/>
        <v>14619</v>
      </c>
      <c r="G191" s="39">
        <v>9746</v>
      </c>
      <c r="H191" s="69" t="s">
        <v>541</v>
      </c>
    </row>
    <row r="192" spans="1:8" x14ac:dyDescent="0.25">
      <c r="A192" s="39">
        <v>2014</v>
      </c>
      <c r="B192" s="39" t="s">
        <v>388</v>
      </c>
      <c r="C192" s="39" t="s">
        <v>339</v>
      </c>
      <c r="D192" s="39" t="s">
        <v>340</v>
      </c>
      <c r="E192" s="39" t="s">
        <v>307</v>
      </c>
      <c r="F192" s="68">
        <f t="shared" si="9"/>
        <v>867</v>
      </c>
      <c r="G192" s="39">
        <v>578</v>
      </c>
      <c r="H192" s="69" t="s">
        <v>542</v>
      </c>
    </row>
    <row r="193" spans="1:8" x14ac:dyDescent="0.25">
      <c r="A193" s="39">
        <v>2014</v>
      </c>
      <c r="B193" s="39" t="s">
        <v>388</v>
      </c>
      <c r="C193" s="39" t="s">
        <v>351</v>
      </c>
      <c r="D193" s="39" t="s">
        <v>340</v>
      </c>
      <c r="E193" s="39" t="s">
        <v>307</v>
      </c>
      <c r="F193" s="68">
        <f t="shared" si="9"/>
        <v>14619</v>
      </c>
      <c r="G193" s="39">
        <v>9746</v>
      </c>
      <c r="H193" s="69" t="s">
        <v>543</v>
      </c>
    </row>
    <row r="194" spans="1:8" x14ac:dyDescent="0.25">
      <c r="A194" s="39">
        <v>2014</v>
      </c>
      <c r="B194" s="39" t="s">
        <v>388</v>
      </c>
      <c r="C194" s="39" t="s">
        <v>339</v>
      </c>
      <c r="D194" s="39" t="s">
        <v>340</v>
      </c>
      <c r="E194" s="39" t="s">
        <v>307</v>
      </c>
      <c r="F194" s="68">
        <f t="shared" si="9"/>
        <v>867</v>
      </c>
      <c r="G194" s="39">
        <v>578</v>
      </c>
      <c r="H194" s="69" t="s">
        <v>544</v>
      </c>
    </row>
    <row r="195" spans="1:8" x14ac:dyDescent="0.25">
      <c r="A195" s="39">
        <v>2014</v>
      </c>
      <c r="B195" s="39" t="s">
        <v>388</v>
      </c>
      <c r="C195" s="39" t="s">
        <v>351</v>
      </c>
      <c r="D195" s="39" t="s">
        <v>348</v>
      </c>
      <c r="E195" s="39" t="s">
        <v>349</v>
      </c>
      <c r="F195" s="68">
        <v>14619</v>
      </c>
      <c r="G195" s="39">
        <v>9746</v>
      </c>
      <c r="H195" s="69" t="s">
        <v>545</v>
      </c>
    </row>
    <row r="196" spans="1:8" x14ac:dyDescent="0.25">
      <c r="A196" s="39">
        <v>2014</v>
      </c>
      <c r="B196" s="39" t="s">
        <v>388</v>
      </c>
      <c r="C196" s="39" t="s">
        <v>339</v>
      </c>
      <c r="D196" s="39" t="s">
        <v>348</v>
      </c>
      <c r="E196" s="39" t="s">
        <v>349</v>
      </c>
      <c r="F196" s="68">
        <v>5380.5</v>
      </c>
      <c r="G196" s="39">
        <v>3587</v>
      </c>
      <c r="H196" s="69" t="s">
        <v>546</v>
      </c>
    </row>
    <row r="197" spans="1:8" x14ac:dyDescent="0.25">
      <c r="A197" s="39">
        <v>2014</v>
      </c>
      <c r="B197" s="39" t="s">
        <v>388</v>
      </c>
      <c r="C197" s="39" t="s">
        <v>351</v>
      </c>
      <c r="D197" s="39" t="s">
        <v>348</v>
      </c>
      <c r="E197" s="39" t="s">
        <v>349</v>
      </c>
      <c r="F197" s="68">
        <v>14619</v>
      </c>
      <c r="G197" s="39">
        <v>9746</v>
      </c>
      <c r="H197" s="69" t="s">
        <v>547</v>
      </c>
    </row>
    <row r="198" spans="1:8" x14ac:dyDescent="0.25">
      <c r="A198" s="39">
        <v>2014</v>
      </c>
      <c r="B198" s="39" t="s">
        <v>388</v>
      </c>
      <c r="C198" s="39" t="s">
        <v>339</v>
      </c>
      <c r="D198" s="39" t="s">
        <v>348</v>
      </c>
      <c r="E198" s="39" t="s">
        <v>349</v>
      </c>
      <c r="F198" s="68">
        <v>5380.5</v>
      </c>
      <c r="G198" s="39">
        <v>3587</v>
      </c>
      <c r="H198" s="69" t="s">
        <v>548</v>
      </c>
    </row>
    <row r="199" spans="1:8" x14ac:dyDescent="0.25">
      <c r="A199" s="39">
        <v>2014</v>
      </c>
      <c r="B199" s="39" t="s">
        <v>388</v>
      </c>
      <c r="C199" s="39" t="s">
        <v>351</v>
      </c>
      <c r="D199" s="39" t="s">
        <v>355</v>
      </c>
      <c r="E199" s="39" t="s">
        <v>304</v>
      </c>
      <c r="F199" s="68">
        <v>3547.5</v>
      </c>
      <c r="G199" s="39">
        <v>2365</v>
      </c>
      <c r="H199" s="69" t="s">
        <v>549</v>
      </c>
    </row>
    <row r="200" spans="1:8" x14ac:dyDescent="0.25">
      <c r="A200" s="39">
        <v>2014</v>
      </c>
      <c r="B200" s="39" t="s">
        <v>388</v>
      </c>
      <c r="C200" s="39" t="s">
        <v>343</v>
      </c>
      <c r="D200" s="39" t="s">
        <v>355</v>
      </c>
      <c r="E200" s="39" t="s">
        <v>304</v>
      </c>
      <c r="F200" s="68">
        <v>14596.5</v>
      </c>
      <c r="G200" s="39">
        <v>9731</v>
      </c>
      <c r="H200" s="69" t="s">
        <v>550</v>
      </c>
    </row>
    <row r="201" spans="1:8" x14ac:dyDescent="0.25">
      <c r="A201" s="39">
        <v>2014</v>
      </c>
      <c r="B201" s="39" t="s">
        <v>388</v>
      </c>
      <c r="C201" s="39" t="s">
        <v>351</v>
      </c>
      <c r="D201" s="39" t="s">
        <v>355</v>
      </c>
      <c r="E201" s="39" t="s">
        <v>304</v>
      </c>
      <c r="F201" s="68">
        <v>3547.5</v>
      </c>
      <c r="G201" s="39">
        <v>2365</v>
      </c>
      <c r="H201" s="69" t="s">
        <v>551</v>
      </c>
    </row>
    <row r="202" spans="1:8" x14ac:dyDescent="0.25">
      <c r="A202" s="39">
        <v>2014</v>
      </c>
      <c r="B202" s="39" t="s">
        <v>388</v>
      </c>
      <c r="C202" s="39" t="s">
        <v>343</v>
      </c>
      <c r="D202" s="39" t="s">
        <v>355</v>
      </c>
      <c r="E202" s="39" t="s">
        <v>304</v>
      </c>
      <c r="F202" s="68">
        <v>14596.5</v>
      </c>
      <c r="G202" s="39">
        <v>9731</v>
      </c>
      <c r="H202" s="69" t="s">
        <v>552</v>
      </c>
    </row>
    <row r="203" spans="1:8" x14ac:dyDescent="0.25">
      <c r="A203" s="39">
        <v>2014</v>
      </c>
      <c r="B203" s="39" t="s">
        <v>388</v>
      </c>
      <c r="C203" s="39" t="s">
        <v>343</v>
      </c>
      <c r="D203" s="39" t="s">
        <v>361</v>
      </c>
      <c r="E203" s="39" t="s">
        <v>305</v>
      </c>
      <c r="F203" s="68">
        <f t="shared" ref="F203:F214" si="10">G203*1.5</f>
        <v>1498.5</v>
      </c>
      <c r="G203" s="39">
        <v>999</v>
      </c>
      <c r="H203" s="69" t="s">
        <v>553</v>
      </c>
    </row>
    <row r="204" spans="1:8" x14ac:dyDescent="0.25">
      <c r="A204" s="39">
        <v>2014</v>
      </c>
      <c r="B204" s="39" t="s">
        <v>388</v>
      </c>
      <c r="C204" s="39" t="s">
        <v>351</v>
      </c>
      <c r="D204" s="39" t="s">
        <v>361</v>
      </c>
      <c r="E204" s="39" t="s">
        <v>305</v>
      </c>
      <c r="F204" s="68">
        <f t="shared" si="10"/>
        <v>235.5</v>
      </c>
      <c r="G204" s="39">
        <v>157</v>
      </c>
      <c r="H204" s="69" t="s">
        <v>554</v>
      </c>
    </row>
    <row r="205" spans="1:8" x14ac:dyDescent="0.25">
      <c r="A205" s="39">
        <v>2014</v>
      </c>
      <c r="B205" s="39" t="s">
        <v>388</v>
      </c>
      <c r="C205" s="39" t="s">
        <v>343</v>
      </c>
      <c r="D205" s="39" t="s">
        <v>361</v>
      </c>
      <c r="E205" s="39" t="s">
        <v>305</v>
      </c>
      <c r="F205" s="68">
        <f t="shared" si="10"/>
        <v>1498.5</v>
      </c>
      <c r="G205" s="39">
        <v>999</v>
      </c>
      <c r="H205" s="69" t="s">
        <v>555</v>
      </c>
    </row>
    <row r="206" spans="1:8" x14ac:dyDescent="0.25">
      <c r="A206" s="39">
        <v>2014</v>
      </c>
      <c r="B206" s="39" t="s">
        <v>388</v>
      </c>
      <c r="C206" s="39" t="s">
        <v>351</v>
      </c>
      <c r="D206" s="39" t="s">
        <v>361</v>
      </c>
      <c r="E206" s="39" t="s">
        <v>305</v>
      </c>
      <c r="F206" s="68">
        <f t="shared" si="10"/>
        <v>235.5</v>
      </c>
      <c r="G206" s="39">
        <v>157</v>
      </c>
      <c r="H206" s="69" t="s">
        <v>556</v>
      </c>
    </row>
    <row r="207" spans="1:8" x14ac:dyDescent="0.25">
      <c r="A207" s="39">
        <v>2014</v>
      </c>
      <c r="B207" s="39" t="s">
        <v>388</v>
      </c>
      <c r="C207" s="39" t="s">
        <v>339</v>
      </c>
      <c r="D207" s="39" t="s">
        <v>364</v>
      </c>
      <c r="E207" s="39" t="s">
        <v>349</v>
      </c>
      <c r="F207" s="68">
        <f t="shared" si="10"/>
        <v>5380.5</v>
      </c>
      <c r="G207" s="39">
        <v>3587</v>
      </c>
      <c r="H207" s="69" t="s">
        <v>557</v>
      </c>
    </row>
    <row r="208" spans="1:8" x14ac:dyDescent="0.25">
      <c r="A208" s="39">
        <v>2014</v>
      </c>
      <c r="B208" s="39" t="s">
        <v>388</v>
      </c>
      <c r="C208" s="39" t="s">
        <v>360</v>
      </c>
      <c r="D208" s="39" t="s">
        <v>364</v>
      </c>
      <c r="E208" s="39" t="s">
        <v>349</v>
      </c>
      <c r="F208" s="68">
        <f t="shared" si="10"/>
        <v>14446.5</v>
      </c>
      <c r="G208" s="39">
        <v>9631</v>
      </c>
      <c r="H208" s="69" t="s">
        <v>558</v>
      </c>
    </row>
    <row r="209" spans="1:8" x14ac:dyDescent="0.25">
      <c r="A209" s="39">
        <v>2014</v>
      </c>
      <c r="B209" s="39" t="s">
        <v>388</v>
      </c>
      <c r="C209" s="39" t="s">
        <v>339</v>
      </c>
      <c r="D209" s="39" t="s">
        <v>364</v>
      </c>
      <c r="E209" s="39" t="s">
        <v>349</v>
      </c>
      <c r="F209" s="68">
        <f t="shared" si="10"/>
        <v>5380.5</v>
      </c>
      <c r="G209" s="39">
        <v>3587</v>
      </c>
      <c r="H209" s="69" t="s">
        <v>559</v>
      </c>
    </row>
    <row r="210" spans="1:8" x14ac:dyDescent="0.25">
      <c r="A210" s="39">
        <v>2014</v>
      </c>
      <c r="B210" s="39" t="s">
        <v>388</v>
      </c>
      <c r="C210" s="39" t="s">
        <v>360</v>
      </c>
      <c r="D210" s="39" t="s">
        <v>364</v>
      </c>
      <c r="E210" s="39" t="s">
        <v>349</v>
      </c>
      <c r="F210" s="68">
        <f t="shared" si="10"/>
        <v>14446.5</v>
      </c>
      <c r="G210" s="39">
        <v>9631</v>
      </c>
      <c r="H210" s="69" t="s">
        <v>560</v>
      </c>
    </row>
    <row r="211" spans="1:8" x14ac:dyDescent="0.25">
      <c r="A211" s="39">
        <v>2014</v>
      </c>
      <c r="B211" s="39" t="s">
        <v>409</v>
      </c>
      <c r="C211" s="39" t="s">
        <v>360</v>
      </c>
      <c r="D211" s="39" t="s">
        <v>340</v>
      </c>
      <c r="E211" s="39" t="s">
        <v>307</v>
      </c>
      <c r="F211" s="68">
        <f t="shared" si="10"/>
        <v>2367</v>
      </c>
      <c r="G211" s="39">
        <v>1578</v>
      </c>
      <c r="H211" s="69" t="s">
        <v>561</v>
      </c>
    </row>
    <row r="212" spans="1:8" x14ac:dyDescent="0.25">
      <c r="A212" s="39">
        <v>2014</v>
      </c>
      <c r="B212" s="39" t="s">
        <v>409</v>
      </c>
      <c r="C212" s="39" t="s">
        <v>351</v>
      </c>
      <c r="D212" s="39" t="s">
        <v>340</v>
      </c>
      <c r="E212" s="39" t="s">
        <v>307</v>
      </c>
      <c r="F212" s="68">
        <f t="shared" si="10"/>
        <v>6880.5</v>
      </c>
      <c r="G212" s="39">
        <v>4587</v>
      </c>
      <c r="H212" s="69" t="s">
        <v>562</v>
      </c>
    </row>
    <row r="213" spans="1:8" x14ac:dyDescent="0.25">
      <c r="A213" s="39">
        <v>2014</v>
      </c>
      <c r="B213" s="39" t="s">
        <v>409</v>
      </c>
      <c r="C213" s="39" t="s">
        <v>360</v>
      </c>
      <c r="D213" s="39" t="s">
        <v>340</v>
      </c>
      <c r="E213" s="39" t="s">
        <v>307</v>
      </c>
      <c r="F213" s="68">
        <f t="shared" si="10"/>
        <v>2367</v>
      </c>
      <c r="G213" s="39">
        <v>1578</v>
      </c>
      <c r="H213" s="69" t="s">
        <v>563</v>
      </c>
    </row>
    <row r="214" spans="1:8" x14ac:dyDescent="0.25">
      <c r="A214" s="39">
        <v>2014</v>
      </c>
      <c r="B214" s="39" t="s">
        <v>409</v>
      </c>
      <c r="C214" s="39" t="s">
        <v>351</v>
      </c>
      <c r="D214" s="39" t="s">
        <v>340</v>
      </c>
      <c r="E214" s="39" t="s">
        <v>307</v>
      </c>
      <c r="F214" s="68">
        <f t="shared" si="10"/>
        <v>6880.5</v>
      </c>
      <c r="G214" s="39">
        <v>4587</v>
      </c>
      <c r="H214" s="69" t="s">
        <v>564</v>
      </c>
    </row>
    <row r="215" spans="1:8" x14ac:dyDescent="0.25">
      <c r="A215" s="39">
        <v>2014</v>
      </c>
      <c r="B215" s="39" t="s">
        <v>409</v>
      </c>
      <c r="C215" s="39" t="s">
        <v>339</v>
      </c>
      <c r="D215" s="39" t="s">
        <v>348</v>
      </c>
      <c r="E215" s="39" t="s">
        <v>349</v>
      </c>
      <c r="F215" s="68">
        <v>11838</v>
      </c>
      <c r="G215" s="39">
        <v>7892</v>
      </c>
      <c r="H215" s="69" t="s">
        <v>565</v>
      </c>
    </row>
    <row r="216" spans="1:8" x14ac:dyDescent="0.25">
      <c r="A216" s="39">
        <v>2014</v>
      </c>
      <c r="B216" s="39" t="s">
        <v>409</v>
      </c>
      <c r="C216" s="39" t="s">
        <v>360</v>
      </c>
      <c r="D216" s="39" t="s">
        <v>348</v>
      </c>
      <c r="E216" s="39" t="s">
        <v>349</v>
      </c>
      <c r="F216" s="68">
        <v>2367</v>
      </c>
      <c r="G216" s="39">
        <v>1578</v>
      </c>
      <c r="H216" s="69" t="s">
        <v>566</v>
      </c>
    </row>
    <row r="217" spans="1:8" x14ac:dyDescent="0.25">
      <c r="A217" s="39">
        <v>2014</v>
      </c>
      <c r="B217" s="39" t="s">
        <v>409</v>
      </c>
      <c r="C217" s="39" t="s">
        <v>339</v>
      </c>
      <c r="D217" s="39" t="s">
        <v>348</v>
      </c>
      <c r="E217" s="39" t="s">
        <v>349</v>
      </c>
      <c r="F217" s="68">
        <v>7030.5</v>
      </c>
      <c r="G217" s="39">
        <v>4687</v>
      </c>
      <c r="H217" s="69" t="s">
        <v>567</v>
      </c>
    </row>
    <row r="218" spans="1:8" x14ac:dyDescent="0.25">
      <c r="A218" s="39">
        <v>2014</v>
      </c>
      <c r="B218" s="39" t="s">
        <v>409</v>
      </c>
      <c r="C218" s="39" t="s">
        <v>343</v>
      </c>
      <c r="D218" s="39" t="s">
        <v>348</v>
      </c>
      <c r="E218" s="39" t="s">
        <v>349</v>
      </c>
      <c r="F218" s="68">
        <v>2046</v>
      </c>
      <c r="G218" s="39">
        <v>1364</v>
      </c>
      <c r="H218" s="69" t="s">
        <v>568</v>
      </c>
    </row>
    <row r="219" spans="1:8" x14ac:dyDescent="0.25">
      <c r="A219" s="39">
        <v>2014</v>
      </c>
      <c r="B219" s="39" t="s">
        <v>409</v>
      </c>
      <c r="C219" s="39" t="s">
        <v>339</v>
      </c>
      <c r="D219" s="39" t="s">
        <v>348</v>
      </c>
      <c r="E219" s="39" t="s">
        <v>349</v>
      </c>
      <c r="F219" s="68">
        <v>11838</v>
      </c>
      <c r="G219" s="39">
        <v>7892</v>
      </c>
      <c r="H219" s="69" t="s">
        <v>569</v>
      </c>
    </row>
    <row r="220" spans="1:8" x14ac:dyDescent="0.25">
      <c r="A220" s="39">
        <v>2014</v>
      </c>
      <c r="B220" s="39" t="s">
        <v>409</v>
      </c>
      <c r="C220" s="39" t="s">
        <v>360</v>
      </c>
      <c r="D220" s="39" t="s">
        <v>348</v>
      </c>
      <c r="E220" s="39" t="s">
        <v>349</v>
      </c>
      <c r="F220" s="68">
        <v>2367</v>
      </c>
      <c r="G220" s="39">
        <v>1578</v>
      </c>
      <c r="H220" s="69" t="s">
        <v>570</v>
      </c>
    </row>
    <row r="221" spans="1:8" x14ac:dyDescent="0.25">
      <c r="A221" s="39">
        <v>2014</v>
      </c>
      <c r="B221" s="39" t="s">
        <v>409</v>
      </c>
      <c r="C221" s="39" t="s">
        <v>339</v>
      </c>
      <c r="D221" s="39" t="s">
        <v>348</v>
      </c>
      <c r="E221" s="39" t="s">
        <v>349</v>
      </c>
      <c r="F221" s="68">
        <v>7030.5</v>
      </c>
      <c r="G221" s="39">
        <v>4687</v>
      </c>
      <c r="H221" s="69" t="s">
        <v>571</v>
      </c>
    </row>
    <row r="222" spans="1:8" x14ac:dyDescent="0.25">
      <c r="A222" s="39">
        <v>2014</v>
      </c>
      <c r="B222" s="39" t="s">
        <v>409</v>
      </c>
      <c r="C222" s="39" t="s">
        <v>343</v>
      </c>
      <c r="D222" s="39" t="s">
        <v>348</v>
      </c>
      <c r="E222" s="39" t="s">
        <v>349</v>
      </c>
      <c r="F222" s="68">
        <v>2046</v>
      </c>
      <c r="G222" s="39">
        <v>1364</v>
      </c>
      <c r="H222" s="69" t="s">
        <v>572</v>
      </c>
    </row>
    <row r="223" spans="1:8" x14ac:dyDescent="0.25">
      <c r="A223" s="39">
        <v>2014</v>
      </c>
      <c r="B223" s="39" t="s">
        <v>409</v>
      </c>
      <c r="C223" s="39" t="s">
        <v>351</v>
      </c>
      <c r="D223" s="39" t="s">
        <v>355</v>
      </c>
      <c r="E223" s="39" t="s">
        <v>304</v>
      </c>
      <c r="F223" s="68">
        <v>8793</v>
      </c>
      <c r="G223" s="39">
        <v>5862</v>
      </c>
      <c r="H223" s="69" t="s">
        <v>573</v>
      </c>
    </row>
    <row r="224" spans="1:8" x14ac:dyDescent="0.25">
      <c r="A224" s="39">
        <v>2014</v>
      </c>
      <c r="B224" s="39" t="s">
        <v>409</v>
      </c>
      <c r="C224" s="39" t="s">
        <v>351</v>
      </c>
      <c r="D224" s="39" t="s">
        <v>355</v>
      </c>
      <c r="E224" s="39" t="s">
        <v>304</v>
      </c>
      <c r="F224" s="68">
        <v>11122.5</v>
      </c>
      <c r="G224" s="39">
        <v>7415</v>
      </c>
      <c r="H224" s="69" t="s">
        <v>574</v>
      </c>
    </row>
    <row r="225" spans="1:8" x14ac:dyDescent="0.25">
      <c r="A225" s="39">
        <v>2014</v>
      </c>
      <c r="B225" s="39" t="s">
        <v>409</v>
      </c>
      <c r="C225" s="39" t="s">
        <v>339</v>
      </c>
      <c r="D225" s="39" t="s">
        <v>355</v>
      </c>
      <c r="E225" s="39" t="s">
        <v>304</v>
      </c>
      <c r="F225" s="68">
        <v>13428</v>
      </c>
      <c r="G225" s="39">
        <v>8952</v>
      </c>
      <c r="H225" s="69" t="s">
        <v>575</v>
      </c>
    </row>
    <row r="226" spans="1:8" x14ac:dyDescent="0.25">
      <c r="A226" s="39">
        <v>2014</v>
      </c>
      <c r="B226" s="39" t="s">
        <v>409</v>
      </c>
      <c r="C226" s="39" t="s">
        <v>351</v>
      </c>
      <c r="D226" s="39" t="s">
        <v>355</v>
      </c>
      <c r="E226" s="39" t="s">
        <v>304</v>
      </c>
      <c r="F226" s="68">
        <v>14619</v>
      </c>
      <c r="G226" s="39">
        <v>9746</v>
      </c>
      <c r="H226" s="69" t="s">
        <v>576</v>
      </c>
    </row>
    <row r="227" spans="1:8" x14ac:dyDescent="0.25">
      <c r="A227" s="39">
        <v>2014</v>
      </c>
      <c r="B227" s="39" t="s">
        <v>409</v>
      </c>
      <c r="C227" s="39" t="s">
        <v>360</v>
      </c>
      <c r="D227" s="39" t="s">
        <v>355</v>
      </c>
      <c r="E227" s="39" t="s">
        <v>304</v>
      </c>
      <c r="F227" s="68">
        <v>2367</v>
      </c>
      <c r="G227" s="39">
        <v>1578</v>
      </c>
      <c r="H227" s="69" t="s">
        <v>577</v>
      </c>
    </row>
    <row r="228" spans="1:8" x14ac:dyDescent="0.25">
      <c r="A228" s="39">
        <v>2014</v>
      </c>
      <c r="B228" s="39" t="s">
        <v>409</v>
      </c>
      <c r="C228" s="39" t="s">
        <v>351</v>
      </c>
      <c r="D228" s="39" t="s">
        <v>355</v>
      </c>
      <c r="E228" s="39" t="s">
        <v>304</v>
      </c>
      <c r="F228" s="68">
        <v>8793</v>
      </c>
      <c r="G228" s="39">
        <v>5862</v>
      </c>
      <c r="H228" s="69" t="s">
        <v>578</v>
      </c>
    </row>
    <row r="229" spans="1:8" x14ac:dyDescent="0.25">
      <c r="A229" s="39">
        <v>2014</v>
      </c>
      <c r="B229" s="39" t="s">
        <v>409</v>
      </c>
      <c r="C229" s="39" t="s">
        <v>351</v>
      </c>
      <c r="D229" s="39" t="s">
        <v>355</v>
      </c>
      <c r="E229" s="39" t="s">
        <v>304</v>
      </c>
      <c r="F229" s="68">
        <v>11122.5</v>
      </c>
      <c r="G229" s="39">
        <v>7415</v>
      </c>
      <c r="H229" s="69" t="s">
        <v>579</v>
      </c>
    </row>
    <row r="230" spans="1:8" x14ac:dyDescent="0.25">
      <c r="A230" s="39">
        <v>2014</v>
      </c>
      <c r="B230" s="39" t="s">
        <v>409</v>
      </c>
      <c r="C230" s="39" t="s">
        <v>339</v>
      </c>
      <c r="D230" s="39" t="s">
        <v>355</v>
      </c>
      <c r="E230" s="39" t="s">
        <v>304</v>
      </c>
      <c r="F230" s="68">
        <v>13428</v>
      </c>
      <c r="G230" s="39">
        <v>8952</v>
      </c>
      <c r="H230" s="69" t="s">
        <v>580</v>
      </c>
    </row>
    <row r="231" spans="1:8" x14ac:dyDescent="0.25">
      <c r="A231" s="39">
        <v>2014</v>
      </c>
      <c r="B231" s="39" t="s">
        <v>409</v>
      </c>
      <c r="C231" s="39" t="s">
        <v>351</v>
      </c>
      <c r="D231" s="39" t="s">
        <v>355</v>
      </c>
      <c r="E231" s="39" t="s">
        <v>304</v>
      </c>
      <c r="F231" s="68">
        <v>14619</v>
      </c>
      <c r="G231" s="39">
        <v>9746</v>
      </c>
      <c r="H231" s="69" t="s">
        <v>581</v>
      </c>
    </row>
    <row r="232" spans="1:8" x14ac:dyDescent="0.25">
      <c r="A232" s="39">
        <v>2014</v>
      </c>
      <c r="B232" s="39" t="s">
        <v>409</v>
      </c>
      <c r="C232" s="39" t="s">
        <v>360</v>
      </c>
      <c r="D232" s="39" t="s">
        <v>355</v>
      </c>
      <c r="E232" s="39" t="s">
        <v>304</v>
      </c>
      <c r="F232" s="68">
        <v>2367</v>
      </c>
      <c r="G232" s="39">
        <v>1578</v>
      </c>
      <c r="H232" s="69" t="s">
        <v>582</v>
      </c>
    </row>
    <row r="233" spans="1:8" x14ac:dyDescent="0.25">
      <c r="A233" s="39">
        <v>2014</v>
      </c>
      <c r="B233" s="39" t="s">
        <v>409</v>
      </c>
      <c r="C233" s="39" t="s">
        <v>339</v>
      </c>
      <c r="D233" s="39" t="s">
        <v>361</v>
      </c>
      <c r="E233" s="39" t="s">
        <v>305</v>
      </c>
      <c r="F233" s="68">
        <f t="shared" ref="F233:F244" si="11">G233*1.5</f>
        <v>11838</v>
      </c>
      <c r="G233" s="39">
        <v>7892</v>
      </c>
      <c r="H233" s="69" t="s">
        <v>583</v>
      </c>
    </row>
    <row r="234" spans="1:8" x14ac:dyDescent="0.25">
      <c r="A234" s="39">
        <v>2014</v>
      </c>
      <c r="B234" s="39" t="s">
        <v>409</v>
      </c>
      <c r="C234" s="39" t="s">
        <v>339</v>
      </c>
      <c r="D234" s="39" t="s">
        <v>361</v>
      </c>
      <c r="E234" s="39" t="s">
        <v>305</v>
      </c>
      <c r="F234" s="68">
        <f t="shared" si="11"/>
        <v>11979</v>
      </c>
      <c r="G234" s="39">
        <v>7986</v>
      </c>
      <c r="H234" s="69" t="s">
        <v>584</v>
      </c>
    </row>
    <row r="235" spans="1:8" x14ac:dyDescent="0.25">
      <c r="A235" s="39">
        <v>2014</v>
      </c>
      <c r="B235" s="39" t="s">
        <v>409</v>
      </c>
      <c r="C235" s="39" t="s">
        <v>339</v>
      </c>
      <c r="D235" s="39" t="s">
        <v>361</v>
      </c>
      <c r="E235" s="39" t="s">
        <v>305</v>
      </c>
      <c r="F235" s="68">
        <f t="shared" si="11"/>
        <v>11838</v>
      </c>
      <c r="G235" s="39">
        <v>7892</v>
      </c>
      <c r="H235" s="69" t="s">
        <v>585</v>
      </c>
    </row>
    <row r="236" spans="1:8" x14ac:dyDescent="0.25">
      <c r="A236" s="39">
        <v>2014</v>
      </c>
      <c r="B236" s="39" t="s">
        <v>409</v>
      </c>
      <c r="C236" s="39" t="s">
        <v>339</v>
      </c>
      <c r="D236" s="39" t="s">
        <v>361</v>
      </c>
      <c r="E236" s="39" t="s">
        <v>305</v>
      </c>
      <c r="F236" s="68">
        <f t="shared" si="11"/>
        <v>11979</v>
      </c>
      <c r="G236" s="39">
        <v>7986</v>
      </c>
      <c r="H236" s="69" t="s">
        <v>586</v>
      </c>
    </row>
    <row r="237" spans="1:8" x14ac:dyDescent="0.25">
      <c r="A237" s="39">
        <v>2014</v>
      </c>
      <c r="B237" s="39" t="s">
        <v>409</v>
      </c>
      <c r="C237" s="39" t="s">
        <v>339</v>
      </c>
      <c r="D237" s="39" t="s">
        <v>364</v>
      </c>
      <c r="E237" s="39" t="s">
        <v>349</v>
      </c>
      <c r="F237" s="68">
        <f t="shared" si="11"/>
        <v>7030.5</v>
      </c>
      <c r="G237" s="39">
        <v>4687</v>
      </c>
      <c r="H237" s="69" t="s">
        <v>587</v>
      </c>
    </row>
    <row r="238" spans="1:8" x14ac:dyDescent="0.25">
      <c r="A238" s="39">
        <v>2014</v>
      </c>
      <c r="B238" s="39" t="s">
        <v>409</v>
      </c>
      <c r="C238" s="39" t="s">
        <v>343</v>
      </c>
      <c r="D238" s="39" t="s">
        <v>364</v>
      </c>
      <c r="E238" s="39" t="s">
        <v>349</v>
      </c>
      <c r="F238" s="68">
        <f t="shared" si="11"/>
        <v>2046</v>
      </c>
      <c r="G238" s="39">
        <v>1364</v>
      </c>
      <c r="H238" s="69" t="s">
        <v>588</v>
      </c>
    </row>
    <row r="239" spans="1:8" x14ac:dyDescent="0.25">
      <c r="A239" s="39">
        <v>2014</v>
      </c>
      <c r="B239" s="39" t="s">
        <v>409</v>
      </c>
      <c r="C239" s="39" t="s">
        <v>339</v>
      </c>
      <c r="D239" s="39" t="s">
        <v>364</v>
      </c>
      <c r="E239" s="39" t="s">
        <v>349</v>
      </c>
      <c r="F239" s="68">
        <f t="shared" si="11"/>
        <v>7030.5</v>
      </c>
      <c r="G239" s="39">
        <v>4687</v>
      </c>
      <c r="H239" s="69" t="s">
        <v>589</v>
      </c>
    </row>
    <row r="240" spans="1:8" x14ac:dyDescent="0.25">
      <c r="A240" s="39">
        <v>2014</v>
      </c>
      <c r="B240" s="39" t="s">
        <v>409</v>
      </c>
      <c r="C240" s="39" t="s">
        <v>343</v>
      </c>
      <c r="D240" s="39" t="s">
        <v>364</v>
      </c>
      <c r="E240" s="39" t="s">
        <v>349</v>
      </c>
      <c r="F240" s="68">
        <f t="shared" si="11"/>
        <v>2046</v>
      </c>
      <c r="G240" s="39">
        <v>1364</v>
      </c>
      <c r="H240" s="69" t="s">
        <v>590</v>
      </c>
    </row>
    <row r="241" spans="1:8" x14ac:dyDescent="0.25">
      <c r="A241" s="39">
        <v>2014</v>
      </c>
      <c r="B241" s="39" t="s">
        <v>440</v>
      </c>
      <c r="C241" s="39" t="s">
        <v>343</v>
      </c>
      <c r="D241" s="39" t="s">
        <v>340</v>
      </c>
      <c r="E241" s="39" t="s">
        <v>307</v>
      </c>
      <c r="F241" s="68">
        <f t="shared" si="11"/>
        <v>747</v>
      </c>
      <c r="G241" s="39">
        <v>498</v>
      </c>
      <c r="H241" s="69" t="s">
        <v>591</v>
      </c>
    </row>
    <row r="242" spans="1:8" x14ac:dyDescent="0.25">
      <c r="A242" s="39">
        <v>2014</v>
      </c>
      <c r="B242" s="39" t="s">
        <v>440</v>
      </c>
      <c r="C242" s="39" t="s">
        <v>360</v>
      </c>
      <c r="D242" s="39" t="s">
        <v>340</v>
      </c>
      <c r="E242" s="39" t="s">
        <v>307</v>
      </c>
      <c r="F242" s="68">
        <f t="shared" si="11"/>
        <v>7342.5</v>
      </c>
      <c r="G242" s="39">
        <v>4895</v>
      </c>
      <c r="H242" s="69" t="s">
        <v>592</v>
      </c>
    </row>
    <row r="243" spans="1:8" x14ac:dyDescent="0.25">
      <c r="A243" s="39">
        <v>2014</v>
      </c>
      <c r="B243" s="39" t="s">
        <v>440</v>
      </c>
      <c r="C243" s="39" t="s">
        <v>343</v>
      </c>
      <c r="D243" s="39" t="s">
        <v>340</v>
      </c>
      <c r="E243" s="39" t="s">
        <v>307</v>
      </c>
      <c r="F243" s="68">
        <f t="shared" si="11"/>
        <v>747</v>
      </c>
      <c r="G243" s="39">
        <v>498</v>
      </c>
      <c r="H243" s="69" t="s">
        <v>593</v>
      </c>
    </row>
    <row r="244" spans="1:8" x14ac:dyDescent="0.25">
      <c r="A244" s="39">
        <v>2014</v>
      </c>
      <c r="B244" s="39" t="s">
        <v>440</v>
      </c>
      <c r="C244" s="39" t="s">
        <v>360</v>
      </c>
      <c r="D244" s="39" t="s">
        <v>340</v>
      </c>
      <c r="E244" s="39" t="s">
        <v>307</v>
      </c>
      <c r="F244" s="68">
        <f t="shared" si="11"/>
        <v>7342.5</v>
      </c>
      <c r="G244" s="39">
        <v>4895</v>
      </c>
      <c r="H244" s="69" t="s">
        <v>594</v>
      </c>
    </row>
    <row r="245" spans="1:8" x14ac:dyDescent="0.25">
      <c r="A245" s="39">
        <v>2014</v>
      </c>
      <c r="B245" s="39" t="s">
        <v>440</v>
      </c>
      <c r="C245" s="39" t="s">
        <v>360</v>
      </c>
      <c r="D245" s="39" t="s">
        <v>348</v>
      </c>
      <c r="E245" s="39" t="s">
        <v>349</v>
      </c>
      <c r="F245" s="68">
        <v>7344</v>
      </c>
      <c r="G245" s="39">
        <v>4896</v>
      </c>
      <c r="H245" s="69" t="s">
        <v>595</v>
      </c>
    </row>
    <row r="246" spans="1:8" x14ac:dyDescent="0.25">
      <c r="A246" s="39">
        <v>2014</v>
      </c>
      <c r="B246" s="39" t="s">
        <v>440</v>
      </c>
      <c r="C246" s="39" t="s">
        <v>339</v>
      </c>
      <c r="D246" s="39" t="s">
        <v>348</v>
      </c>
      <c r="E246" s="39" t="s">
        <v>349</v>
      </c>
      <c r="F246" s="68">
        <v>6880.5</v>
      </c>
      <c r="G246" s="39">
        <v>4587</v>
      </c>
      <c r="H246" s="69" t="s">
        <v>596</v>
      </c>
    </row>
    <row r="247" spans="1:8" x14ac:dyDescent="0.25">
      <c r="A247" s="39">
        <v>2014</v>
      </c>
      <c r="B247" s="39" t="s">
        <v>440</v>
      </c>
      <c r="C247" s="39" t="s">
        <v>360</v>
      </c>
      <c r="D247" s="39" t="s">
        <v>348</v>
      </c>
      <c r="E247" s="39" t="s">
        <v>349</v>
      </c>
      <c r="F247" s="68">
        <v>7344</v>
      </c>
      <c r="G247" s="39">
        <v>4896</v>
      </c>
      <c r="H247" s="69" t="s">
        <v>597</v>
      </c>
    </row>
    <row r="248" spans="1:8" x14ac:dyDescent="0.25">
      <c r="A248" s="39">
        <v>2014</v>
      </c>
      <c r="B248" s="39" t="s">
        <v>440</v>
      </c>
      <c r="C248" s="39" t="s">
        <v>339</v>
      </c>
      <c r="D248" s="39" t="s">
        <v>348</v>
      </c>
      <c r="E248" s="39" t="s">
        <v>349</v>
      </c>
      <c r="F248" s="68">
        <v>6880.5</v>
      </c>
      <c r="G248" s="39">
        <v>4587</v>
      </c>
      <c r="H248" s="69" t="s">
        <v>598</v>
      </c>
    </row>
    <row r="249" spans="1:8" x14ac:dyDescent="0.25">
      <c r="A249" s="39">
        <v>2014</v>
      </c>
      <c r="B249" s="39" t="s">
        <v>440</v>
      </c>
      <c r="C249" s="39" t="s">
        <v>339</v>
      </c>
      <c r="D249" s="39" t="s">
        <v>355</v>
      </c>
      <c r="E249" s="39" t="s">
        <v>304</v>
      </c>
      <c r="F249" s="68">
        <v>5380.5</v>
      </c>
      <c r="G249" s="39">
        <v>3587</v>
      </c>
      <c r="H249" s="69" t="s">
        <v>599</v>
      </c>
    </row>
    <row r="250" spans="1:8" x14ac:dyDescent="0.25">
      <c r="A250" s="39">
        <v>2014</v>
      </c>
      <c r="B250" s="39" t="s">
        <v>440</v>
      </c>
      <c r="C250" s="39" t="s">
        <v>339</v>
      </c>
      <c r="D250" s="39" t="s">
        <v>355</v>
      </c>
      <c r="E250" s="39" t="s">
        <v>304</v>
      </c>
      <c r="F250" s="68">
        <v>11838</v>
      </c>
      <c r="G250" s="39">
        <v>7892</v>
      </c>
      <c r="H250" s="69" t="s">
        <v>600</v>
      </c>
    </row>
    <row r="251" spans="1:8" x14ac:dyDescent="0.25">
      <c r="A251" s="39">
        <v>2014</v>
      </c>
      <c r="B251" s="39" t="s">
        <v>440</v>
      </c>
      <c r="C251" s="39" t="s">
        <v>339</v>
      </c>
      <c r="D251" s="39" t="s">
        <v>355</v>
      </c>
      <c r="E251" s="39" t="s">
        <v>304</v>
      </c>
      <c r="F251" s="68">
        <v>5380.5</v>
      </c>
      <c r="G251" s="39">
        <v>3587</v>
      </c>
      <c r="H251" s="69" t="s">
        <v>601</v>
      </c>
    </row>
    <row r="252" spans="1:8" x14ac:dyDescent="0.25">
      <c r="A252" s="39">
        <v>2014</v>
      </c>
      <c r="B252" s="39" t="s">
        <v>440</v>
      </c>
      <c r="C252" s="39" t="s">
        <v>339</v>
      </c>
      <c r="D252" s="39" t="s">
        <v>355</v>
      </c>
      <c r="E252" s="39" t="s">
        <v>304</v>
      </c>
      <c r="F252" s="68">
        <v>11838</v>
      </c>
      <c r="G252" s="39">
        <v>7892</v>
      </c>
      <c r="H252" s="69" t="s">
        <v>602</v>
      </c>
    </row>
    <row r="253" spans="1:8" x14ac:dyDescent="0.25">
      <c r="A253" s="39">
        <v>2014</v>
      </c>
      <c r="B253" s="39" t="s">
        <v>440</v>
      </c>
      <c r="C253" s="39" t="s">
        <v>360</v>
      </c>
      <c r="D253" s="39" t="s">
        <v>361</v>
      </c>
      <c r="E253" s="39" t="s">
        <v>305</v>
      </c>
      <c r="F253" s="68">
        <f t="shared" ref="F253:F262" si="12">G253*1.5</f>
        <v>7344</v>
      </c>
      <c r="G253" s="39">
        <v>4896</v>
      </c>
      <c r="H253" s="69" t="s">
        <v>603</v>
      </c>
    </row>
    <row r="254" spans="1:8" x14ac:dyDescent="0.25">
      <c r="A254" s="39">
        <v>2014</v>
      </c>
      <c r="B254" s="39" t="s">
        <v>440</v>
      </c>
      <c r="C254" s="39" t="s">
        <v>339</v>
      </c>
      <c r="D254" s="39" t="s">
        <v>361</v>
      </c>
      <c r="E254" s="39" t="s">
        <v>305</v>
      </c>
      <c r="F254" s="68">
        <f t="shared" si="12"/>
        <v>6880.5</v>
      </c>
      <c r="G254" s="39">
        <v>4587</v>
      </c>
      <c r="H254" s="69" t="s">
        <v>604</v>
      </c>
    </row>
    <row r="255" spans="1:8" x14ac:dyDescent="0.25">
      <c r="A255" s="39">
        <v>2014</v>
      </c>
      <c r="B255" s="39" t="s">
        <v>440</v>
      </c>
      <c r="C255" s="39" t="s">
        <v>339</v>
      </c>
      <c r="D255" s="39" t="s">
        <v>361</v>
      </c>
      <c r="E255" s="39" t="s">
        <v>305</v>
      </c>
      <c r="F255" s="68">
        <f t="shared" si="12"/>
        <v>7318.5</v>
      </c>
      <c r="G255" s="39">
        <v>4879</v>
      </c>
      <c r="H255" s="69" t="s">
        <v>605</v>
      </c>
    </row>
    <row r="256" spans="1:8" x14ac:dyDescent="0.25">
      <c r="A256" s="39">
        <v>2014</v>
      </c>
      <c r="B256" s="39" t="s">
        <v>440</v>
      </c>
      <c r="C256" s="39" t="s">
        <v>360</v>
      </c>
      <c r="D256" s="39" t="s">
        <v>361</v>
      </c>
      <c r="E256" s="39" t="s">
        <v>305</v>
      </c>
      <c r="F256" s="68">
        <f t="shared" si="12"/>
        <v>7344</v>
      </c>
      <c r="G256" s="39">
        <v>4896</v>
      </c>
      <c r="H256" s="69" t="s">
        <v>606</v>
      </c>
    </row>
    <row r="257" spans="1:8" x14ac:dyDescent="0.25">
      <c r="A257" s="39">
        <v>2014</v>
      </c>
      <c r="B257" s="39" t="s">
        <v>440</v>
      </c>
      <c r="C257" s="39" t="s">
        <v>339</v>
      </c>
      <c r="D257" s="39" t="s">
        <v>361</v>
      </c>
      <c r="E257" s="39" t="s">
        <v>305</v>
      </c>
      <c r="F257" s="68">
        <f t="shared" si="12"/>
        <v>6880.5</v>
      </c>
      <c r="G257" s="39">
        <v>4587</v>
      </c>
      <c r="H257" s="69" t="s">
        <v>607</v>
      </c>
    </row>
    <row r="258" spans="1:8" x14ac:dyDescent="0.25">
      <c r="A258" s="39">
        <v>2014</v>
      </c>
      <c r="B258" s="39" t="s">
        <v>440</v>
      </c>
      <c r="C258" s="39" t="s">
        <v>339</v>
      </c>
      <c r="D258" s="39" t="s">
        <v>361</v>
      </c>
      <c r="E258" s="39" t="s">
        <v>305</v>
      </c>
      <c r="F258" s="68">
        <f t="shared" si="12"/>
        <v>7318.5</v>
      </c>
      <c r="G258" s="39">
        <v>4879</v>
      </c>
      <c r="H258" s="69" t="s">
        <v>608</v>
      </c>
    </row>
    <row r="259" spans="1:8" x14ac:dyDescent="0.25">
      <c r="A259" s="39">
        <v>2014</v>
      </c>
      <c r="B259" s="39" t="s">
        <v>440</v>
      </c>
      <c r="C259" s="39" t="s">
        <v>351</v>
      </c>
      <c r="D259" s="39" t="s">
        <v>364</v>
      </c>
      <c r="E259" s="39" t="s">
        <v>349</v>
      </c>
      <c r="F259" s="68">
        <f t="shared" si="12"/>
        <v>6880.5</v>
      </c>
      <c r="G259" s="39">
        <v>4587</v>
      </c>
      <c r="H259" s="69" t="s">
        <v>609</v>
      </c>
    </row>
    <row r="260" spans="1:8" x14ac:dyDescent="0.25">
      <c r="A260" s="39">
        <v>2014</v>
      </c>
      <c r="B260" s="39" t="s">
        <v>440</v>
      </c>
      <c r="C260" s="39" t="s">
        <v>339</v>
      </c>
      <c r="D260" s="39" t="s">
        <v>364</v>
      </c>
      <c r="E260" s="39" t="s">
        <v>349</v>
      </c>
      <c r="F260" s="68">
        <f t="shared" si="12"/>
        <v>9486</v>
      </c>
      <c r="G260" s="39">
        <v>6324</v>
      </c>
      <c r="H260" s="69" t="s">
        <v>610</v>
      </c>
    </row>
    <row r="261" spans="1:8" x14ac:dyDescent="0.25">
      <c r="A261" s="39">
        <v>2014</v>
      </c>
      <c r="B261" s="39" t="s">
        <v>440</v>
      </c>
      <c r="C261" s="39" t="s">
        <v>351</v>
      </c>
      <c r="D261" s="39" t="s">
        <v>364</v>
      </c>
      <c r="E261" s="39" t="s">
        <v>349</v>
      </c>
      <c r="F261" s="68">
        <f t="shared" si="12"/>
        <v>6880.5</v>
      </c>
      <c r="G261" s="39">
        <v>4587</v>
      </c>
      <c r="H261" s="69" t="s">
        <v>611</v>
      </c>
    </row>
    <row r="262" spans="1:8" x14ac:dyDescent="0.25">
      <c r="A262" s="39">
        <v>2014</v>
      </c>
      <c r="B262" s="39" t="s">
        <v>440</v>
      </c>
      <c r="C262" s="39" t="s">
        <v>339</v>
      </c>
      <c r="D262" s="39" t="s">
        <v>364</v>
      </c>
      <c r="E262" s="39" t="s">
        <v>349</v>
      </c>
      <c r="F262" s="68">
        <f t="shared" si="12"/>
        <v>9486</v>
      </c>
      <c r="G262" s="39">
        <v>6324</v>
      </c>
      <c r="H262" s="69" t="s">
        <v>612</v>
      </c>
    </row>
    <row r="263" spans="1:8" x14ac:dyDescent="0.25">
      <c r="A263" s="39">
        <v>2014</v>
      </c>
      <c r="B263" s="39" t="s">
        <v>463</v>
      </c>
      <c r="C263" s="39" t="s">
        <v>339</v>
      </c>
      <c r="D263" s="39" t="s">
        <v>340</v>
      </c>
      <c r="E263" s="39" t="s">
        <v>307</v>
      </c>
      <c r="F263" s="68">
        <v>4666</v>
      </c>
      <c r="G263" s="39">
        <v>5623</v>
      </c>
      <c r="H263" s="69" t="s">
        <v>613</v>
      </c>
    </row>
    <row r="264" spans="1:8" x14ac:dyDescent="0.25">
      <c r="A264" s="39">
        <v>2014</v>
      </c>
      <c r="B264" s="39" t="s">
        <v>463</v>
      </c>
      <c r="C264" s="39" t="s">
        <v>339</v>
      </c>
      <c r="D264" s="39" t="s">
        <v>340</v>
      </c>
      <c r="E264" s="39" t="s">
        <v>307</v>
      </c>
      <c r="F264" s="68">
        <f>G264*1.5</f>
        <v>10992</v>
      </c>
      <c r="G264" s="39">
        <v>7328</v>
      </c>
      <c r="H264" s="69" t="s">
        <v>614</v>
      </c>
    </row>
    <row r="265" spans="1:8" x14ac:dyDescent="0.25">
      <c r="A265" s="39">
        <v>2014</v>
      </c>
      <c r="B265" s="39" t="s">
        <v>463</v>
      </c>
      <c r="C265" s="39" t="s">
        <v>339</v>
      </c>
      <c r="D265" s="39" t="s">
        <v>340</v>
      </c>
      <c r="E265" s="39" t="s">
        <v>307</v>
      </c>
      <c r="F265" s="68">
        <v>4666</v>
      </c>
      <c r="G265" s="39">
        <v>5623</v>
      </c>
      <c r="H265" s="69" t="s">
        <v>615</v>
      </c>
    </row>
    <row r="266" spans="1:8" x14ac:dyDescent="0.25">
      <c r="A266" s="39">
        <v>2014</v>
      </c>
      <c r="B266" s="39" t="s">
        <v>463</v>
      </c>
      <c r="C266" s="39" t="s">
        <v>339</v>
      </c>
      <c r="D266" s="39" t="s">
        <v>340</v>
      </c>
      <c r="E266" s="39" t="s">
        <v>307</v>
      </c>
      <c r="F266" s="68">
        <f>G266*1.5</f>
        <v>10992</v>
      </c>
      <c r="G266" s="39">
        <v>7328</v>
      </c>
      <c r="H266" s="69" t="s">
        <v>616</v>
      </c>
    </row>
    <row r="267" spans="1:8" x14ac:dyDescent="0.25">
      <c r="A267" s="39">
        <v>2014</v>
      </c>
      <c r="B267" s="39" t="s">
        <v>463</v>
      </c>
      <c r="C267" s="39" t="s">
        <v>339</v>
      </c>
      <c r="D267" s="39" t="s">
        <v>348</v>
      </c>
      <c r="E267" s="39" t="s">
        <v>349</v>
      </c>
      <c r="F267" s="68">
        <v>4666</v>
      </c>
      <c r="G267" s="39">
        <v>5623</v>
      </c>
      <c r="H267" s="69" t="s">
        <v>617</v>
      </c>
    </row>
    <row r="268" spans="1:8" x14ac:dyDescent="0.25">
      <c r="A268" s="39">
        <v>2014</v>
      </c>
      <c r="B268" s="39" t="s">
        <v>463</v>
      </c>
      <c r="C268" s="39" t="s">
        <v>343</v>
      </c>
      <c r="D268" s="39" t="s">
        <v>348</v>
      </c>
      <c r="E268" s="39" t="s">
        <v>349</v>
      </c>
      <c r="F268" s="68">
        <v>3897</v>
      </c>
      <c r="G268" s="39">
        <v>2598</v>
      </c>
      <c r="H268" s="69" t="s">
        <v>618</v>
      </c>
    </row>
    <row r="269" spans="1:8" x14ac:dyDescent="0.25">
      <c r="A269" s="39">
        <v>2014</v>
      </c>
      <c r="B269" s="39" t="s">
        <v>463</v>
      </c>
      <c r="C269" s="39" t="s">
        <v>339</v>
      </c>
      <c r="D269" s="39" t="s">
        <v>348</v>
      </c>
      <c r="E269" s="39" t="s">
        <v>349</v>
      </c>
      <c r="F269" s="68">
        <v>4666</v>
      </c>
      <c r="G269" s="39">
        <v>5623</v>
      </c>
      <c r="H269" s="69" t="s">
        <v>619</v>
      </c>
    </row>
    <row r="270" spans="1:8" x14ac:dyDescent="0.25">
      <c r="A270" s="39">
        <v>2014</v>
      </c>
      <c r="B270" s="39" t="s">
        <v>463</v>
      </c>
      <c r="C270" s="39" t="s">
        <v>343</v>
      </c>
      <c r="D270" s="39" t="s">
        <v>348</v>
      </c>
      <c r="E270" s="39" t="s">
        <v>349</v>
      </c>
      <c r="F270" s="68">
        <v>3897</v>
      </c>
      <c r="G270" s="39">
        <v>2598</v>
      </c>
      <c r="H270" s="69" t="s">
        <v>620</v>
      </c>
    </row>
    <row r="271" spans="1:8" x14ac:dyDescent="0.25">
      <c r="A271" s="39">
        <v>2014</v>
      </c>
      <c r="B271" s="39" t="s">
        <v>463</v>
      </c>
      <c r="C271" s="39" t="s">
        <v>343</v>
      </c>
      <c r="D271" s="39" t="s">
        <v>355</v>
      </c>
      <c r="E271" s="39" t="s">
        <v>304</v>
      </c>
      <c r="F271" s="68">
        <f t="shared" ref="F271:F288" si="13">G271*1.5</f>
        <v>747</v>
      </c>
      <c r="G271" s="39">
        <v>498</v>
      </c>
      <c r="H271" s="69" t="s">
        <v>621</v>
      </c>
    </row>
    <row r="272" spans="1:8" x14ac:dyDescent="0.25">
      <c r="A272" s="39">
        <v>2014</v>
      </c>
      <c r="B272" s="39" t="s">
        <v>463</v>
      </c>
      <c r="C272" s="39" t="s">
        <v>351</v>
      </c>
      <c r="D272" s="39" t="s">
        <v>355</v>
      </c>
      <c r="E272" s="39" t="s">
        <v>304</v>
      </c>
      <c r="F272" s="68">
        <f t="shared" si="13"/>
        <v>6880.5</v>
      </c>
      <c r="G272" s="39">
        <v>4587</v>
      </c>
      <c r="H272" s="69" t="s">
        <v>622</v>
      </c>
    </row>
    <row r="273" spans="1:8" x14ac:dyDescent="0.25">
      <c r="A273" s="39">
        <v>2014</v>
      </c>
      <c r="B273" s="39" t="s">
        <v>463</v>
      </c>
      <c r="C273" s="39" t="s">
        <v>343</v>
      </c>
      <c r="D273" s="39" t="s">
        <v>355</v>
      </c>
      <c r="E273" s="39" t="s">
        <v>304</v>
      </c>
      <c r="F273" s="68">
        <f t="shared" si="13"/>
        <v>747</v>
      </c>
      <c r="G273" s="39">
        <v>498</v>
      </c>
      <c r="H273" s="69" t="s">
        <v>623</v>
      </c>
    </row>
    <row r="274" spans="1:8" x14ac:dyDescent="0.25">
      <c r="A274" s="39">
        <v>2014</v>
      </c>
      <c r="B274" s="39" t="s">
        <v>463</v>
      </c>
      <c r="C274" s="39" t="s">
        <v>351</v>
      </c>
      <c r="D274" s="39" t="s">
        <v>355</v>
      </c>
      <c r="E274" s="39" t="s">
        <v>304</v>
      </c>
      <c r="F274" s="68">
        <f t="shared" si="13"/>
        <v>6880.5</v>
      </c>
      <c r="G274" s="39">
        <v>4587</v>
      </c>
      <c r="H274" s="69" t="s">
        <v>624</v>
      </c>
    </row>
    <row r="275" spans="1:8" x14ac:dyDescent="0.25">
      <c r="A275" s="39">
        <v>2014</v>
      </c>
      <c r="B275" s="39" t="s">
        <v>463</v>
      </c>
      <c r="C275" s="39" t="s">
        <v>343</v>
      </c>
      <c r="D275" s="39" t="s">
        <v>361</v>
      </c>
      <c r="E275" s="39" t="s">
        <v>305</v>
      </c>
      <c r="F275" s="68">
        <f t="shared" si="13"/>
        <v>3897</v>
      </c>
      <c r="G275" s="39">
        <v>2598</v>
      </c>
      <c r="H275" s="69" t="s">
        <v>625</v>
      </c>
    </row>
    <row r="276" spans="1:8" x14ac:dyDescent="0.25">
      <c r="A276" s="39">
        <v>2014</v>
      </c>
      <c r="B276" s="39" t="s">
        <v>463</v>
      </c>
      <c r="C276" s="39" t="s">
        <v>360</v>
      </c>
      <c r="D276" s="39" t="s">
        <v>361</v>
      </c>
      <c r="E276" s="39" t="s">
        <v>305</v>
      </c>
      <c r="F276" s="68">
        <f t="shared" si="13"/>
        <v>3084</v>
      </c>
      <c r="G276" s="39">
        <v>2056</v>
      </c>
      <c r="H276" s="69" t="s">
        <v>626</v>
      </c>
    </row>
    <row r="277" spans="1:8" x14ac:dyDescent="0.25">
      <c r="A277" s="39">
        <v>2014</v>
      </c>
      <c r="B277" s="39" t="s">
        <v>463</v>
      </c>
      <c r="C277" s="39" t="s">
        <v>343</v>
      </c>
      <c r="D277" s="39" t="s">
        <v>361</v>
      </c>
      <c r="E277" s="39" t="s">
        <v>305</v>
      </c>
      <c r="F277" s="68">
        <f t="shared" si="13"/>
        <v>3897</v>
      </c>
      <c r="G277" s="39">
        <v>2598</v>
      </c>
      <c r="H277" s="69" t="s">
        <v>627</v>
      </c>
    </row>
    <row r="278" spans="1:8" x14ac:dyDescent="0.25">
      <c r="A278" s="39">
        <v>2014</v>
      </c>
      <c r="B278" s="39" t="s">
        <v>463</v>
      </c>
      <c r="C278" s="39" t="s">
        <v>360</v>
      </c>
      <c r="D278" s="39" t="s">
        <v>361</v>
      </c>
      <c r="E278" s="39" t="s">
        <v>305</v>
      </c>
      <c r="F278" s="68">
        <f t="shared" si="13"/>
        <v>3084</v>
      </c>
      <c r="G278" s="39">
        <v>2056</v>
      </c>
      <c r="H278" s="69" t="s">
        <v>628</v>
      </c>
    </row>
    <row r="279" spans="1:8" x14ac:dyDescent="0.25">
      <c r="A279" s="39">
        <v>2014</v>
      </c>
      <c r="B279" s="39" t="s">
        <v>463</v>
      </c>
      <c r="C279" s="39" t="s">
        <v>351</v>
      </c>
      <c r="D279" s="39" t="s">
        <v>364</v>
      </c>
      <c r="E279" s="39" t="s">
        <v>349</v>
      </c>
      <c r="F279" s="68">
        <f t="shared" si="13"/>
        <v>12370.5</v>
      </c>
      <c r="G279" s="39">
        <v>8247</v>
      </c>
      <c r="H279" s="69" t="s">
        <v>629</v>
      </c>
    </row>
    <row r="280" spans="1:8" x14ac:dyDescent="0.25">
      <c r="A280" s="39">
        <v>2014</v>
      </c>
      <c r="B280" s="39" t="s">
        <v>463</v>
      </c>
      <c r="C280" s="39" t="s">
        <v>339</v>
      </c>
      <c r="D280" s="39" t="s">
        <v>364</v>
      </c>
      <c r="E280" s="39" t="s">
        <v>349</v>
      </c>
      <c r="F280" s="68">
        <f t="shared" si="13"/>
        <v>13231.5</v>
      </c>
      <c r="G280" s="39">
        <v>8821</v>
      </c>
      <c r="H280" s="69" t="s">
        <v>630</v>
      </c>
    </row>
    <row r="281" spans="1:8" x14ac:dyDescent="0.25">
      <c r="A281" s="39">
        <v>2014</v>
      </c>
      <c r="B281" s="39" t="s">
        <v>463</v>
      </c>
      <c r="C281" s="39" t="s">
        <v>351</v>
      </c>
      <c r="D281" s="39" t="s">
        <v>364</v>
      </c>
      <c r="E281" s="39" t="s">
        <v>349</v>
      </c>
      <c r="F281" s="68">
        <f t="shared" si="13"/>
        <v>12370.5</v>
      </c>
      <c r="G281" s="39">
        <v>8247</v>
      </c>
      <c r="H281" s="69" t="s">
        <v>631</v>
      </c>
    </row>
    <row r="282" spans="1:8" x14ac:dyDescent="0.25">
      <c r="A282" s="39">
        <v>2014</v>
      </c>
      <c r="B282" s="39" t="s">
        <v>463</v>
      </c>
      <c r="C282" s="39" t="s">
        <v>339</v>
      </c>
      <c r="D282" s="39" t="s">
        <v>364</v>
      </c>
      <c r="E282" s="39" t="s">
        <v>349</v>
      </c>
      <c r="F282" s="68">
        <f t="shared" si="13"/>
        <v>13231.5</v>
      </c>
      <c r="G282" s="39">
        <v>8821</v>
      </c>
      <c r="H282" s="69" t="s">
        <v>632</v>
      </c>
    </row>
    <row r="283" spans="1:8" x14ac:dyDescent="0.25">
      <c r="A283" s="39">
        <v>2014</v>
      </c>
      <c r="B283" s="39" t="s">
        <v>484</v>
      </c>
      <c r="C283" s="39" t="s">
        <v>343</v>
      </c>
      <c r="D283" s="39" t="s">
        <v>340</v>
      </c>
      <c r="E283" s="39" t="s">
        <v>307</v>
      </c>
      <c r="F283" s="68">
        <f t="shared" si="13"/>
        <v>8832</v>
      </c>
      <c r="G283" s="39">
        <v>5888</v>
      </c>
      <c r="H283" s="69" t="s">
        <v>633</v>
      </c>
    </row>
    <row r="284" spans="1:8" x14ac:dyDescent="0.25">
      <c r="A284" s="39">
        <v>2014</v>
      </c>
      <c r="B284" s="39" t="s">
        <v>484</v>
      </c>
      <c r="C284" s="39" t="s">
        <v>339</v>
      </c>
      <c r="D284" s="39" t="s">
        <v>340</v>
      </c>
      <c r="E284" s="39" t="s">
        <v>307</v>
      </c>
      <c r="F284" s="68">
        <f t="shared" si="13"/>
        <v>13413</v>
      </c>
      <c r="G284" s="39">
        <v>8942</v>
      </c>
      <c r="H284" s="69" t="s">
        <v>634</v>
      </c>
    </row>
    <row r="285" spans="1:8" x14ac:dyDescent="0.25">
      <c r="A285" s="39">
        <v>2014</v>
      </c>
      <c r="B285" s="39" t="s">
        <v>484</v>
      </c>
      <c r="C285" s="39" t="s">
        <v>360</v>
      </c>
      <c r="D285" s="39" t="s">
        <v>340</v>
      </c>
      <c r="E285" s="39" t="s">
        <v>307</v>
      </c>
      <c r="F285" s="68">
        <f t="shared" si="13"/>
        <v>4026</v>
      </c>
      <c r="G285" s="39">
        <v>2684</v>
      </c>
      <c r="H285" s="69" t="s">
        <v>635</v>
      </c>
    </row>
    <row r="286" spans="1:8" x14ac:dyDescent="0.25">
      <c r="A286" s="39">
        <v>2014</v>
      </c>
      <c r="B286" s="39" t="s">
        <v>484</v>
      </c>
      <c r="C286" s="39" t="s">
        <v>343</v>
      </c>
      <c r="D286" s="39" t="s">
        <v>340</v>
      </c>
      <c r="E286" s="39" t="s">
        <v>307</v>
      </c>
      <c r="F286" s="68">
        <f t="shared" si="13"/>
        <v>8832</v>
      </c>
      <c r="G286" s="39">
        <v>5888</v>
      </c>
      <c r="H286" s="69" t="s">
        <v>636</v>
      </c>
    </row>
    <row r="287" spans="1:8" x14ac:dyDescent="0.25">
      <c r="A287" s="39">
        <v>2014</v>
      </c>
      <c r="B287" s="39" t="s">
        <v>484</v>
      </c>
      <c r="C287" s="39" t="s">
        <v>339</v>
      </c>
      <c r="D287" s="39" t="s">
        <v>340</v>
      </c>
      <c r="E287" s="39" t="s">
        <v>307</v>
      </c>
      <c r="F287" s="68">
        <f t="shared" si="13"/>
        <v>13413</v>
      </c>
      <c r="G287" s="39">
        <v>8942</v>
      </c>
      <c r="H287" s="69" t="s">
        <v>637</v>
      </c>
    </row>
    <row r="288" spans="1:8" x14ac:dyDescent="0.25">
      <c r="A288" s="39">
        <v>2014</v>
      </c>
      <c r="B288" s="39" t="s">
        <v>484</v>
      </c>
      <c r="C288" s="39" t="s">
        <v>360</v>
      </c>
      <c r="D288" s="39" t="s">
        <v>340</v>
      </c>
      <c r="E288" s="39" t="s">
        <v>307</v>
      </c>
      <c r="F288" s="68">
        <f t="shared" si="13"/>
        <v>4026</v>
      </c>
      <c r="G288" s="39">
        <v>2684</v>
      </c>
      <c r="H288" s="69" t="s">
        <v>638</v>
      </c>
    </row>
    <row r="289" spans="1:8" x14ac:dyDescent="0.25">
      <c r="A289" s="39">
        <v>2014</v>
      </c>
      <c r="B289" s="39" t="s">
        <v>484</v>
      </c>
      <c r="C289" s="39" t="s">
        <v>343</v>
      </c>
      <c r="D289" s="39" t="s">
        <v>348</v>
      </c>
      <c r="E289" s="39" t="s">
        <v>349</v>
      </c>
      <c r="F289" s="68">
        <v>8832</v>
      </c>
      <c r="G289" s="39">
        <v>5888</v>
      </c>
      <c r="H289" s="69" t="s">
        <v>639</v>
      </c>
    </row>
    <row r="290" spans="1:8" x14ac:dyDescent="0.25">
      <c r="A290" s="39">
        <v>2014</v>
      </c>
      <c r="B290" s="39" t="s">
        <v>484</v>
      </c>
      <c r="C290" s="39" t="s">
        <v>351</v>
      </c>
      <c r="D290" s="39" t="s">
        <v>348</v>
      </c>
      <c r="E290" s="39" t="s">
        <v>349</v>
      </c>
      <c r="F290" s="68">
        <v>3547.5</v>
      </c>
      <c r="G290" s="39">
        <v>2365</v>
      </c>
      <c r="H290" s="69" t="s">
        <v>640</v>
      </c>
    </row>
    <row r="291" spans="1:8" x14ac:dyDescent="0.25">
      <c r="A291" s="39">
        <v>2014</v>
      </c>
      <c r="B291" s="39" t="s">
        <v>484</v>
      </c>
      <c r="C291" s="39" t="s">
        <v>343</v>
      </c>
      <c r="D291" s="39" t="s">
        <v>348</v>
      </c>
      <c r="E291" s="39" t="s">
        <v>349</v>
      </c>
      <c r="F291" s="68">
        <v>8832</v>
      </c>
      <c r="G291" s="39">
        <v>5888</v>
      </c>
      <c r="H291" s="69" t="s">
        <v>641</v>
      </c>
    </row>
    <row r="292" spans="1:8" x14ac:dyDescent="0.25">
      <c r="A292" s="39">
        <v>2014</v>
      </c>
      <c r="B292" s="39" t="s">
        <v>484</v>
      </c>
      <c r="C292" s="39" t="s">
        <v>351</v>
      </c>
      <c r="D292" s="39" t="s">
        <v>348</v>
      </c>
      <c r="E292" s="39" t="s">
        <v>349</v>
      </c>
      <c r="F292" s="68">
        <v>3547.5</v>
      </c>
      <c r="G292" s="39">
        <v>2365</v>
      </c>
      <c r="H292" s="69" t="s">
        <v>642</v>
      </c>
    </row>
    <row r="293" spans="1:8" x14ac:dyDescent="0.25">
      <c r="A293" s="39">
        <v>2014</v>
      </c>
      <c r="B293" s="39" t="s">
        <v>484</v>
      </c>
      <c r="C293" s="39" t="s">
        <v>339</v>
      </c>
      <c r="D293" s="39" t="s">
        <v>355</v>
      </c>
      <c r="E293" s="39" t="s">
        <v>304</v>
      </c>
      <c r="F293" s="68">
        <f t="shared" ref="F293:F306" si="14">G293*1.5</f>
        <v>9486</v>
      </c>
      <c r="G293" s="39">
        <v>6324</v>
      </c>
      <c r="H293" s="69" t="s">
        <v>643</v>
      </c>
    </row>
    <row r="294" spans="1:8" x14ac:dyDescent="0.25">
      <c r="A294" s="39">
        <v>2014</v>
      </c>
      <c r="B294" s="39" t="s">
        <v>484</v>
      </c>
      <c r="C294" s="39" t="s">
        <v>360</v>
      </c>
      <c r="D294" s="39" t="s">
        <v>355</v>
      </c>
      <c r="E294" s="39" t="s">
        <v>304</v>
      </c>
      <c r="F294" s="68">
        <f t="shared" si="14"/>
        <v>7342.5</v>
      </c>
      <c r="G294" s="39">
        <v>4895</v>
      </c>
      <c r="H294" s="69" t="s">
        <v>644</v>
      </c>
    </row>
    <row r="295" spans="1:8" x14ac:dyDescent="0.25">
      <c r="A295" s="39">
        <v>2014</v>
      </c>
      <c r="B295" s="39" t="s">
        <v>484</v>
      </c>
      <c r="C295" s="39" t="s">
        <v>339</v>
      </c>
      <c r="D295" s="39" t="s">
        <v>355</v>
      </c>
      <c r="E295" s="39" t="s">
        <v>304</v>
      </c>
      <c r="F295" s="68">
        <f t="shared" si="14"/>
        <v>9486</v>
      </c>
      <c r="G295" s="39">
        <v>6324</v>
      </c>
      <c r="H295" s="69" t="s">
        <v>645</v>
      </c>
    </row>
    <row r="296" spans="1:8" x14ac:dyDescent="0.25">
      <c r="A296" s="39">
        <v>2014</v>
      </c>
      <c r="B296" s="39" t="s">
        <v>484</v>
      </c>
      <c r="C296" s="39" t="s">
        <v>360</v>
      </c>
      <c r="D296" s="39" t="s">
        <v>355</v>
      </c>
      <c r="E296" s="39" t="s">
        <v>304</v>
      </c>
      <c r="F296" s="68">
        <f t="shared" si="14"/>
        <v>7342.5</v>
      </c>
      <c r="G296" s="39">
        <v>4895</v>
      </c>
      <c r="H296" s="69" t="s">
        <v>646</v>
      </c>
    </row>
    <row r="297" spans="1:8" x14ac:dyDescent="0.25">
      <c r="A297" s="39">
        <v>2014</v>
      </c>
      <c r="B297" s="39" t="s">
        <v>484</v>
      </c>
      <c r="C297" s="39" t="s">
        <v>351</v>
      </c>
      <c r="D297" s="39" t="s">
        <v>361</v>
      </c>
      <c r="E297" s="39" t="s">
        <v>305</v>
      </c>
      <c r="F297" s="68">
        <f t="shared" si="14"/>
        <v>3547.5</v>
      </c>
      <c r="G297" s="39">
        <v>2365</v>
      </c>
      <c r="H297" s="69" t="s">
        <v>647</v>
      </c>
    </row>
    <row r="298" spans="1:8" x14ac:dyDescent="0.25">
      <c r="A298" s="39">
        <v>2014</v>
      </c>
      <c r="B298" s="39" t="s">
        <v>484</v>
      </c>
      <c r="C298" s="39" t="s">
        <v>339</v>
      </c>
      <c r="D298" s="39" t="s">
        <v>361</v>
      </c>
      <c r="E298" s="39" t="s">
        <v>305</v>
      </c>
      <c r="F298" s="68">
        <f t="shared" si="14"/>
        <v>3238.5</v>
      </c>
      <c r="G298" s="39">
        <v>2159</v>
      </c>
      <c r="H298" s="69" t="s">
        <v>648</v>
      </c>
    </row>
    <row r="299" spans="1:8" x14ac:dyDescent="0.25">
      <c r="A299" s="39">
        <v>2014</v>
      </c>
      <c r="B299" s="39" t="s">
        <v>484</v>
      </c>
      <c r="C299" s="39" t="s">
        <v>351</v>
      </c>
      <c r="D299" s="39" t="s">
        <v>361</v>
      </c>
      <c r="E299" s="39" t="s">
        <v>305</v>
      </c>
      <c r="F299" s="68">
        <f t="shared" si="14"/>
        <v>3547.5</v>
      </c>
      <c r="G299" s="39">
        <v>2365</v>
      </c>
      <c r="H299" s="69" t="s">
        <v>649</v>
      </c>
    </row>
    <row r="300" spans="1:8" x14ac:dyDescent="0.25">
      <c r="A300" s="39">
        <v>2014</v>
      </c>
      <c r="B300" s="39" t="s">
        <v>484</v>
      </c>
      <c r="C300" s="39" t="s">
        <v>339</v>
      </c>
      <c r="D300" s="39" t="s">
        <v>361</v>
      </c>
      <c r="E300" s="39" t="s">
        <v>305</v>
      </c>
      <c r="F300" s="68">
        <f t="shared" si="14"/>
        <v>3238.5</v>
      </c>
      <c r="G300" s="39">
        <v>2159</v>
      </c>
      <c r="H300" s="69" t="s">
        <v>650</v>
      </c>
    </row>
    <row r="301" spans="1:8" x14ac:dyDescent="0.25">
      <c r="A301" s="39">
        <v>2015</v>
      </c>
      <c r="B301" s="39" t="s">
        <v>338</v>
      </c>
      <c r="C301" s="39" t="s">
        <v>339</v>
      </c>
      <c r="D301" s="39" t="s">
        <v>340</v>
      </c>
      <c r="E301" s="39" t="s">
        <v>307</v>
      </c>
      <c r="F301" s="68">
        <f t="shared" si="14"/>
        <v>2395.5</v>
      </c>
      <c r="G301" s="39">
        <v>1597</v>
      </c>
      <c r="H301" s="69" t="s">
        <v>651</v>
      </c>
    </row>
    <row r="302" spans="1:8" x14ac:dyDescent="0.25">
      <c r="A302" s="39">
        <v>2015</v>
      </c>
      <c r="B302" s="39" t="s">
        <v>338</v>
      </c>
      <c r="C302" s="39" t="s">
        <v>339</v>
      </c>
      <c r="D302" s="39" t="s">
        <v>340</v>
      </c>
      <c r="E302" s="39" t="s">
        <v>307</v>
      </c>
      <c r="F302" s="68">
        <f t="shared" si="14"/>
        <v>11761.5</v>
      </c>
      <c r="G302" s="39">
        <v>7841</v>
      </c>
      <c r="H302" s="69" t="s">
        <v>652</v>
      </c>
    </row>
    <row r="303" spans="1:8" x14ac:dyDescent="0.25">
      <c r="A303" s="39">
        <v>2015</v>
      </c>
      <c r="B303" s="39" t="s">
        <v>338</v>
      </c>
      <c r="C303" s="39" t="s">
        <v>343</v>
      </c>
      <c r="D303" s="39" t="s">
        <v>340</v>
      </c>
      <c r="E303" s="39" t="s">
        <v>307</v>
      </c>
      <c r="F303" s="68">
        <f t="shared" si="14"/>
        <v>8943</v>
      </c>
      <c r="G303" s="39">
        <v>5962</v>
      </c>
      <c r="H303" s="69" t="s">
        <v>653</v>
      </c>
    </row>
    <row r="304" spans="1:8" x14ac:dyDescent="0.25">
      <c r="A304" s="39">
        <v>2015</v>
      </c>
      <c r="B304" s="39" t="s">
        <v>338</v>
      </c>
      <c r="C304" s="39" t="s">
        <v>339</v>
      </c>
      <c r="D304" s="39" t="s">
        <v>340</v>
      </c>
      <c r="E304" s="39" t="s">
        <v>307</v>
      </c>
      <c r="F304" s="68">
        <f t="shared" si="14"/>
        <v>2395.5</v>
      </c>
      <c r="G304" s="39">
        <v>1597</v>
      </c>
      <c r="H304" s="69" t="s">
        <v>654</v>
      </c>
    </row>
    <row r="305" spans="1:8" x14ac:dyDescent="0.25">
      <c r="A305" s="39">
        <v>2015</v>
      </c>
      <c r="B305" s="39" t="s">
        <v>338</v>
      </c>
      <c r="C305" s="39" t="s">
        <v>339</v>
      </c>
      <c r="D305" s="39" t="s">
        <v>340</v>
      </c>
      <c r="E305" s="39" t="s">
        <v>307</v>
      </c>
      <c r="F305" s="68">
        <f t="shared" si="14"/>
        <v>11761.5</v>
      </c>
      <c r="G305" s="39">
        <v>7841</v>
      </c>
      <c r="H305" s="69" t="s">
        <v>655</v>
      </c>
    </row>
    <row r="306" spans="1:8" x14ac:dyDescent="0.25">
      <c r="A306" s="39">
        <v>2015</v>
      </c>
      <c r="B306" s="39" t="s">
        <v>338</v>
      </c>
      <c r="C306" s="39" t="s">
        <v>343</v>
      </c>
      <c r="D306" s="39" t="s">
        <v>340</v>
      </c>
      <c r="E306" s="39" t="s">
        <v>307</v>
      </c>
      <c r="F306" s="68">
        <f t="shared" si="14"/>
        <v>8943</v>
      </c>
      <c r="G306" s="39">
        <v>5962</v>
      </c>
      <c r="H306" s="69" t="s">
        <v>656</v>
      </c>
    </row>
    <row r="307" spans="1:8" x14ac:dyDescent="0.25">
      <c r="A307" s="39">
        <v>2015</v>
      </c>
      <c r="B307" s="39" t="s">
        <v>338</v>
      </c>
      <c r="C307" s="39" t="s">
        <v>343</v>
      </c>
      <c r="D307" s="39" t="s">
        <v>348</v>
      </c>
      <c r="E307" s="39" t="s">
        <v>349</v>
      </c>
      <c r="F307" s="68">
        <v>14596.5</v>
      </c>
      <c r="G307" s="39">
        <v>9731</v>
      </c>
      <c r="H307" s="69" t="s">
        <v>657</v>
      </c>
    </row>
    <row r="308" spans="1:8" x14ac:dyDescent="0.25">
      <c r="A308" s="39">
        <v>2015</v>
      </c>
      <c r="B308" s="39" t="s">
        <v>338</v>
      </c>
      <c r="C308" s="39" t="s">
        <v>351</v>
      </c>
      <c r="D308" s="39" t="s">
        <v>348</v>
      </c>
      <c r="E308" s="39" t="s">
        <v>349</v>
      </c>
      <c r="F308" s="68">
        <v>8793</v>
      </c>
      <c r="G308" s="39">
        <v>5862</v>
      </c>
      <c r="H308" s="69" t="s">
        <v>658</v>
      </c>
    </row>
    <row r="309" spans="1:8" x14ac:dyDescent="0.25">
      <c r="A309" s="39">
        <v>2015</v>
      </c>
      <c r="B309" s="39" t="s">
        <v>338</v>
      </c>
      <c r="C309" s="39" t="s">
        <v>343</v>
      </c>
      <c r="D309" s="39" t="s">
        <v>348</v>
      </c>
      <c r="E309" s="39" t="s">
        <v>349</v>
      </c>
      <c r="F309" s="68">
        <v>14596.5</v>
      </c>
      <c r="G309" s="39">
        <v>9731</v>
      </c>
      <c r="H309" s="69" t="s">
        <v>659</v>
      </c>
    </row>
    <row r="310" spans="1:8" x14ac:dyDescent="0.25">
      <c r="A310" s="39">
        <v>2015</v>
      </c>
      <c r="B310" s="39" t="s">
        <v>338</v>
      </c>
      <c r="C310" s="39" t="s">
        <v>351</v>
      </c>
      <c r="D310" s="39" t="s">
        <v>348</v>
      </c>
      <c r="E310" s="39" t="s">
        <v>349</v>
      </c>
      <c r="F310" s="68">
        <v>8793</v>
      </c>
      <c r="G310" s="39">
        <v>5862</v>
      </c>
      <c r="H310" s="69" t="s">
        <v>660</v>
      </c>
    </row>
    <row r="311" spans="1:8" x14ac:dyDescent="0.25">
      <c r="A311" s="39">
        <v>2015</v>
      </c>
      <c r="B311" s="39" t="s">
        <v>338</v>
      </c>
      <c r="C311" s="39" t="s">
        <v>339</v>
      </c>
      <c r="D311" s="39" t="s">
        <v>355</v>
      </c>
      <c r="E311" s="39" t="s">
        <v>304</v>
      </c>
      <c r="F311" s="68">
        <v>4666</v>
      </c>
      <c r="G311" s="39">
        <v>5623</v>
      </c>
      <c r="H311" s="69" t="s">
        <v>661</v>
      </c>
    </row>
    <row r="312" spans="1:8" x14ac:dyDescent="0.25">
      <c r="A312" s="39">
        <v>2015</v>
      </c>
      <c r="B312" s="39" t="s">
        <v>338</v>
      </c>
      <c r="C312" s="39" t="s">
        <v>339</v>
      </c>
      <c r="D312" s="39" t="s">
        <v>355</v>
      </c>
      <c r="E312" s="39" t="s">
        <v>304</v>
      </c>
      <c r="F312" s="68">
        <f>G312*1.5</f>
        <v>7318.5</v>
      </c>
      <c r="G312" s="39">
        <v>4879</v>
      </c>
      <c r="H312" s="69" t="s">
        <v>662</v>
      </c>
    </row>
    <row r="313" spans="1:8" x14ac:dyDescent="0.25">
      <c r="A313" s="39">
        <v>2015</v>
      </c>
      <c r="B313" s="39" t="s">
        <v>338</v>
      </c>
      <c r="C313" s="39" t="s">
        <v>339</v>
      </c>
      <c r="D313" s="39" t="s">
        <v>355</v>
      </c>
      <c r="E313" s="39" t="s">
        <v>304</v>
      </c>
      <c r="F313" s="68">
        <v>4666</v>
      </c>
      <c r="G313" s="39">
        <v>5623</v>
      </c>
      <c r="H313" s="69" t="s">
        <v>663</v>
      </c>
    </row>
    <row r="314" spans="1:8" x14ac:dyDescent="0.25">
      <c r="A314" s="39">
        <v>2015</v>
      </c>
      <c r="B314" s="39" t="s">
        <v>338</v>
      </c>
      <c r="C314" s="39" t="s">
        <v>339</v>
      </c>
      <c r="D314" s="39" t="s">
        <v>355</v>
      </c>
      <c r="E314" s="39" t="s">
        <v>304</v>
      </c>
      <c r="F314" s="68">
        <f t="shared" ref="F314:F322" si="15">G314*1.5</f>
        <v>7318.5</v>
      </c>
      <c r="G314" s="39">
        <v>4879</v>
      </c>
      <c r="H314" s="69" t="s">
        <v>664</v>
      </c>
    </row>
    <row r="315" spans="1:8" x14ac:dyDescent="0.25">
      <c r="A315" s="39">
        <v>2015</v>
      </c>
      <c r="B315" s="39" t="s">
        <v>338</v>
      </c>
      <c r="C315" s="39" t="s">
        <v>360</v>
      </c>
      <c r="D315" s="39" t="s">
        <v>361</v>
      </c>
      <c r="E315" s="39" t="s">
        <v>305</v>
      </c>
      <c r="F315" s="68">
        <f t="shared" si="15"/>
        <v>3553.5</v>
      </c>
      <c r="G315" s="39">
        <v>2369</v>
      </c>
      <c r="H315" s="69" t="s">
        <v>665</v>
      </c>
    </row>
    <row r="316" spans="1:8" x14ac:dyDescent="0.25">
      <c r="A316" s="39">
        <v>2015</v>
      </c>
      <c r="B316" s="39" t="s">
        <v>338</v>
      </c>
      <c r="C316" s="39" t="s">
        <v>360</v>
      </c>
      <c r="D316" s="39" t="s">
        <v>361</v>
      </c>
      <c r="E316" s="39" t="s">
        <v>305</v>
      </c>
      <c r="F316" s="68">
        <f t="shared" si="15"/>
        <v>3553.5</v>
      </c>
      <c r="G316" s="39">
        <v>2369</v>
      </c>
      <c r="H316" s="69" t="s">
        <v>666</v>
      </c>
    </row>
    <row r="317" spans="1:8" x14ac:dyDescent="0.25">
      <c r="A317" s="39">
        <v>2015</v>
      </c>
      <c r="B317" s="39" t="s">
        <v>338</v>
      </c>
      <c r="C317" s="39" t="s">
        <v>343</v>
      </c>
      <c r="D317" s="39" t="s">
        <v>364</v>
      </c>
      <c r="E317" s="39" t="s">
        <v>349</v>
      </c>
      <c r="F317" s="68">
        <f t="shared" si="15"/>
        <v>14596.5</v>
      </c>
      <c r="G317" s="39">
        <v>9731</v>
      </c>
      <c r="H317" s="69" t="s">
        <v>667</v>
      </c>
    </row>
    <row r="318" spans="1:8" x14ac:dyDescent="0.25">
      <c r="A318" s="39">
        <v>2015</v>
      </c>
      <c r="B318" s="39" t="s">
        <v>338</v>
      </c>
      <c r="C318" s="39" t="s">
        <v>351</v>
      </c>
      <c r="D318" s="39" t="s">
        <v>364</v>
      </c>
      <c r="E318" s="39" t="s">
        <v>349</v>
      </c>
      <c r="F318" s="68">
        <f t="shared" si="15"/>
        <v>8793</v>
      </c>
      <c r="G318" s="39">
        <v>5862</v>
      </c>
      <c r="H318" s="69" t="s">
        <v>668</v>
      </c>
    </row>
    <row r="319" spans="1:8" x14ac:dyDescent="0.25">
      <c r="A319" s="39">
        <v>2015</v>
      </c>
      <c r="B319" s="39" t="s">
        <v>338</v>
      </c>
      <c r="C319" s="39" t="s">
        <v>343</v>
      </c>
      <c r="D319" s="39" t="s">
        <v>364</v>
      </c>
      <c r="E319" s="39" t="s">
        <v>349</v>
      </c>
      <c r="F319" s="68">
        <f t="shared" si="15"/>
        <v>14596.5</v>
      </c>
      <c r="G319" s="39">
        <v>9731</v>
      </c>
      <c r="H319" s="69" t="s">
        <v>669</v>
      </c>
    </row>
    <row r="320" spans="1:8" x14ac:dyDescent="0.25">
      <c r="A320" s="39">
        <v>2015</v>
      </c>
      <c r="B320" s="39" t="s">
        <v>338</v>
      </c>
      <c r="C320" s="39" t="s">
        <v>351</v>
      </c>
      <c r="D320" s="39" t="s">
        <v>364</v>
      </c>
      <c r="E320" s="39" t="s">
        <v>349</v>
      </c>
      <c r="F320" s="68">
        <f t="shared" si="15"/>
        <v>8793</v>
      </c>
      <c r="G320" s="39">
        <v>5862</v>
      </c>
      <c r="H320" s="69" t="s">
        <v>670</v>
      </c>
    </row>
    <row r="321" spans="1:8" x14ac:dyDescent="0.25">
      <c r="A321" s="39">
        <v>2015</v>
      </c>
      <c r="B321" s="39" t="s">
        <v>369</v>
      </c>
      <c r="C321" s="39" t="s">
        <v>339</v>
      </c>
      <c r="D321" s="39" t="s">
        <v>340</v>
      </c>
      <c r="E321" s="39" t="s">
        <v>307</v>
      </c>
      <c r="F321" s="68">
        <f t="shared" si="15"/>
        <v>4887</v>
      </c>
      <c r="G321" s="39">
        <v>3258</v>
      </c>
      <c r="H321" s="69" t="s">
        <v>671</v>
      </c>
    </row>
    <row r="322" spans="1:8" x14ac:dyDescent="0.25">
      <c r="A322" s="39">
        <v>2015</v>
      </c>
      <c r="B322" s="39" t="s">
        <v>369</v>
      </c>
      <c r="C322" s="39" t="s">
        <v>339</v>
      </c>
      <c r="D322" s="39" t="s">
        <v>340</v>
      </c>
      <c r="E322" s="39" t="s">
        <v>307</v>
      </c>
      <c r="F322" s="68">
        <f t="shared" si="15"/>
        <v>4887</v>
      </c>
      <c r="G322" s="39">
        <v>3258</v>
      </c>
      <c r="H322" s="69" t="s">
        <v>672</v>
      </c>
    </row>
    <row r="323" spans="1:8" x14ac:dyDescent="0.25">
      <c r="A323" s="39">
        <v>2015</v>
      </c>
      <c r="B323" s="39" t="s">
        <v>369</v>
      </c>
      <c r="C323" s="39" t="s">
        <v>351</v>
      </c>
      <c r="D323" s="39" t="s">
        <v>348</v>
      </c>
      <c r="E323" s="39" t="s">
        <v>349</v>
      </c>
      <c r="F323" s="68">
        <v>11122.5</v>
      </c>
      <c r="G323" s="39">
        <v>7415</v>
      </c>
      <c r="H323" s="69" t="s">
        <v>673</v>
      </c>
    </row>
    <row r="324" spans="1:8" x14ac:dyDescent="0.25">
      <c r="A324" s="39">
        <v>2015</v>
      </c>
      <c r="B324" s="39" t="s">
        <v>369</v>
      </c>
      <c r="C324" s="39" t="s">
        <v>339</v>
      </c>
      <c r="D324" s="39" t="s">
        <v>348</v>
      </c>
      <c r="E324" s="39" t="s">
        <v>349</v>
      </c>
      <c r="F324" s="68">
        <v>13428</v>
      </c>
      <c r="G324" s="39">
        <v>8952</v>
      </c>
      <c r="H324" s="69" t="s">
        <v>674</v>
      </c>
    </row>
    <row r="325" spans="1:8" x14ac:dyDescent="0.25">
      <c r="A325" s="39">
        <v>2015</v>
      </c>
      <c r="B325" s="39" t="s">
        <v>369</v>
      </c>
      <c r="C325" s="39" t="s">
        <v>351</v>
      </c>
      <c r="D325" s="39" t="s">
        <v>348</v>
      </c>
      <c r="E325" s="39" t="s">
        <v>349</v>
      </c>
      <c r="F325" s="68">
        <v>11122.5</v>
      </c>
      <c r="G325" s="39">
        <v>7415</v>
      </c>
      <c r="H325" s="69" t="s">
        <v>675</v>
      </c>
    </row>
    <row r="326" spans="1:8" x14ac:dyDescent="0.25">
      <c r="A326" s="39">
        <v>2015</v>
      </c>
      <c r="B326" s="39" t="s">
        <v>369</v>
      </c>
      <c r="C326" s="39" t="s">
        <v>339</v>
      </c>
      <c r="D326" s="39" t="s">
        <v>348</v>
      </c>
      <c r="E326" s="39" t="s">
        <v>349</v>
      </c>
      <c r="F326" s="68">
        <v>13428</v>
      </c>
      <c r="G326" s="39">
        <v>8952</v>
      </c>
      <c r="H326" s="69" t="s">
        <v>676</v>
      </c>
    </row>
    <row r="327" spans="1:8" x14ac:dyDescent="0.25">
      <c r="A327" s="39">
        <v>2015</v>
      </c>
      <c r="B327" s="39" t="s">
        <v>369</v>
      </c>
      <c r="C327" s="39" t="s">
        <v>343</v>
      </c>
      <c r="D327" s="39" t="s">
        <v>355</v>
      </c>
      <c r="E327" s="39" t="s">
        <v>304</v>
      </c>
      <c r="F327" s="68">
        <v>3897</v>
      </c>
      <c r="G327" s="39">
        <v>2598</v>
      </c>
      <c r="H327" s="69" t="s">
        <v>677</v>
      </c>
    </row>
    <row r="328" spans="1:8" x14ac:dyDescent="0.25">
      <c r="A328" s="39">
        <v>2015</v>
      </c>
      <c r="B328" s="39" t="s">
        <v>369</v>
      </c>
      <c r="C328" s="39" t="s">
        <v>343</v>
      </c>
      <c r="D328" s="39" t="s">
        <v>355</v>
      </c>
      <c r="E328" s="39" t="s">
        <v>304</v>
      </c>
      <c r="F328" s="68">
        <v>8832</v>
      </c>
      <c r="G328" s="39">
        <v>5888</v>
      </c>
      <c r="H328" s="69" t="s">
        <v>678</v>
      </c>
    </row>
    <row r="329" spans="1:8" x14ac:dyDescent="0.25">
      <c r="A329" s="39">
        <v>2015</v>
      </c>
      <c r="B329" s="39" t="s">
        <v>369</v>
      </c>
      <c r="C329" s="39" t="s">
        <v>343</v>
      </c>
      <c r="D329" s="39" t="s">
        <v>355</v>
      </c>
      <c r="E329" s="39" t="s">
        <v>304</v>
      </c>
      <c r="F329" s="68">
        <v>3897</v>
      </c>
      <c r="G329" s="39">
        <v>2598</v>
      </c>
      <c r="H329" s="69" t="s">
        <v>679</v>
      </c>
    </row>
    <row r="330" spans="1:8" x14ac:dyDescent="0.25">
      <c r="A330" s="39">
        <v>2015</v>
      </c>
      <c r="B330" s="39" t="s">
        <v>369</v>
      </c>
      <c r="C330" s="39" t="s">
        <v>343</v>
      </c>
      <c r="D330" s="39" t="s">
        <v>355</v>
      </c>
      <c r="E330" s="39" t="s">
        <v>304</v>
      </c>
      <c r="F330" s="68">
        <v>8832</v>
      </c>
      <c r="G330" s="39">
        <v>5888</v>
      </c>
      <c r="H330" s="69" t="s">
        <v>680</v>
      </c>
    </row>
    <row r="331" spans="1:8" x14ac:dyDescent="0.25">
      <c r="A331" s="39">
        <v>2015</v>
      </c>
      <c r="B331" s="39" t="s">
        <v>369</v>
      </c>
      <c r="C331" s="39" t="s">
        <v>351</v>
      </c>
      <c r="D331" s="39" t="s">
        <v>361</v>
      </c>
      <c r="E331" s="39" t="s">
        <v>305</v>
      </c>
      <c r="F331" s="68">
        <f t="shared" ref="F331:F342" si="16">G331*1.5</f>
        <v>11122.5</v>
      </c>
      <c r="G331" s="39">
        <v>7415</v>
      </c>
      <c r="H331" s="69" t="s">
        <v>681</v>
      </c>
    </row>
    <row r="332" spans="1:8" x14ac:dyDescent="0.25">
      <c r="A332" s="39">
        <v>2015</v>
      </c>
      <c r="B332" s="39" t="s">
        <v>369</v>
      </c>
      <c r="C332" s="39" t="s">
        <v>343</v>
      </c>
      <c r="D332" s="39" t="s">
        <v>361</v>
      </c>
      <c r="E332" s="39" t="s">
        <v>305</v>
      </c>
      <c r="F332" s="68">
        <f t="shared" si="16"/>
        <v>14647.5</v>
      </c>
      <c r="G332" s="39">
        <v>9765</v>
      </c>
      <c r="H332" s="69" t="s">
        <v>682</v>
      </c>
    </row>
    <row r="333" spans="1:8" x14ac:dyDescent="0.25">
      <c r="A333" s="39">
        <v>2015</v>
      </c>
      <c r="B333" s="39" t="s">
        <v>369</v>
      </c>
      <c r="C333" s="39" t="s">
        <v>351</v>
      </c>
      <c r="D333" s="39" t="s">
        <v>361</v>
      </c>
      <c r="E333" s="39" t="s">
        <v>305</v>
      </c>
      <c r="F333" s="68">
        <f t="shared" si="16"/>
        <v>11122.5</v>
      </c>
      <c r="G333" s="39">
        <v>7415</v>
      </c>
      <c r="H333" s="69" t="s">
        <v>683</v>
      </c>
    </row>
    <row r="334" spans="1:8" x14ac:dyDescent="0.25">
      <c r="A334" s="39">
        <v>2015</v>
      </c>
      <c r="B334" s="39" t="s">
        <v>369</v>
      </c>
      <c r="C334" s="39" t="s">
        <v>343</v>
      </c>
      <c r="D334" s="39" t="s">
        <v>361</v>
      </c>
      <c r="E334" s="39" t="s">
        <v>305</v>
      </c>
      <c r="F334" s="68">
        <f t="shared" si="16"/>
        <v>14647.5</v>
      </c>
      <c r="G334" s="39">
        <v>9765</v>
      </c>
      <c r="H334" s="69" t="s">
        <v>684</v>
      </c>
    </row>
    <row r="335" spans="1:8" x14ac:dyDescent="0.25">
      <c r="A335" s="39">
        <v>2015</v>
      </c>
      <c r="B335" s="39" t="s">
        <v>369</v>
      </c>
      <c r="C335" s="39" t="s">
        <v>339</v>
      </c>
      <c r="D335" s="39" t="s">
        <v>364</v>
      </c>
      <c r="E335" s="39" t="s">
        <v>349</v>
      </c>
      <c r="F335" s="68">
        <f t="shared" si="16"/>
        <v>13428</v>
      </c>
      <c r="G335" s="39">
        <v>8952</v>
      </c>
      <c r="H335" s="69" t="s">
        <v>685</v>
      </c>
    </row>
    <row r="336" spans="1:8" x14ac:dyDescent="0.25">
      <c r="A336" s="39">
        <v>2015</v>
      </c>
      <c r="B336" s="39" t="s">
        <v>369</v>
      </c>
      <c r="C336" s="39" t="s">
        <v>360</v>
      </c>
      <c r="D336" s="39" t="s">
        <v>364</v>
      </c>
      <c r="E336" s="39" t="s">
        <v>349</v>
      </c>
      <c r="F336" s="68">
        <f t="shared" si="16"/>
        <v>7480.5</v>
      </c>
      <c r="G336" s="39">
        <v>4987</v>
      </c>
      <c r="H336" s="69" t="s">
        <v>686</v>
      </c>
    </row>
    <row r="337" spans="1:8" x14ac:dyDescent="0.25">
      <c r="A337" s="39">
        <v>2015</v>
      </c>
      <c r="B337" s="39" t="s">
        <v>369</v>
      </c>
      <c r="C337" s="39" t="s">
        <v>339</v>
      </c>
      <c r="D337" s="39" t="s">
        <v>364</v>
      </c>
      <c r="E337" s="39" t="s">
        <v>349</v>
      </c>
      <c r="F337" s="68">
        <f t="shared" si="16"/>
        <v>13428</v>
      </c>
      <c r="G337" s="39">
        <v>8952</v>
      </c>
      <c r="H337" s="69" t="s">
        <v>687</v>
      </c>
    </row>
    <row r="338" spans="1:8" x14ac:dyDescent="0.25">
      <c r="A338" s="39">
        <v>2015</v>
      </c>
      <c r="B338" s="39" t="s">
        <v>369</v>
      </c>
      <c r="C338" s="39" t="s">
        <v>360</v>
      </c>
      <c r="D338" s="39" t="s">
        <v>364</v>
      </c>
      <c r="E338" s="39" t="s">
        <v>349</v>
      </c>
      <c r="F338" s="68">
        <f t="shared" si="16"/>
        <v>7480.5</v>
      </c>
      <c r="G338" s="39">
        <v>4987</v>
      </c>
      <c r="H338" s="69" t="s">
        <v>688</v>
      </c>
    </row>
    <row r="339" spans="1:8" x14ac:dyDescent="0.25">
      <c r="A339" s="39">
        <v>2015</v>
      </c>
      <c r="B339" s="39" t="s">
        <v>388</v>
      </c>
      <c r="C339" s="39" t="s">
        <v>351</v>
      </c>
      <c r="D339" s="39" t="s">
        <v>340</v>
      </c>
      <c r="E339" s="39" t="s">
        <v>307</v>
      </c>
      <c r="F339" s="68">
        <f t="shared" si="16"/>
        <v>14619</v>
      </c>
      <c r="G339" s="39">
        <v>9746</v>
      </c>
      <c r="H339" s="69" t="s">
        <v>689</v>
      </c>
    </row>
    <row r="340" spans="1:8" x14ac:dyDescent="0.25">
      <c r="A340" s="39">
        <v>2015</v>
      </c>
      <c r="B340" s="39" t="s">
        <v>388</v>
      </c>
      <c r="C340" s="39" t="s">
        <v>339</v>
      </c>
      <c r="D340" s="39" t="s">
        <v>340</v>
      </c>
      <c r="E340" s="39" t="s">
        <v>307</v>
      </c>
      <c r="F340" s="68">
        <f t="shared" si="16"/>
        <v>867</v>
      </c>
      <c r="G340" s="39">
        <v>578</v>
      </c>
      <c r="H340" s="69" t="s">
        <v>690</v>
      </c>
    </row>
    <row r="341" spans="1:8" x14ac:dyDescent="0.25">
      <c r="A341" s="39">
        <v>2015</v>
      </c>
      <c r="B341" s="39" t="s">
        <v>388</v>
      </c>
      <c r="C341" s="39" t="s">
        <v>351</v>
      </c>
      <c r="D341" s="39" t="s">
        <v>340</v>
      </c>
      <c r="E341" s="39" t="s">
        <v>307</v>
      </c>
      <c r="F341" s="68">
        <f t="shared" si="16"/>
        <v>14619</v>
      </c>
      <c r="G341" s="39">
        <v>9746</v>
      </c>
      <c r="H341" s="69" t="s">
        <v>691</v>
      </c>
    </row>
    <row r="342" spans="1:8" x14ac:dyDescent="0.25">
      <c r="A342" s="39">
        <v>2015</v>
      </c>
      <c r="B342" s="39" t="s">
        <v>388</v>
      </c>
      <c r="C342" s="39" t="s">
        <v>339</v>
      </c>
      <c r="D342" s="39" t="s">
        <v>340</v>
      </c>
      <c r="E342" s="39" t="s">
        <v>307</v>
      </c>
      <c r="F342" s="68">
        <f t="shared" si="16"/>
        <v>867</v>
      </c>
      <c r="G342" s="39">
        <v>578</v>
      </c>
      <c r="H342" s="69" t="s">
        <v>692</v>
      </c>
    </row>
    <row r="343" spans="1:8" x14ac:dyDescent="0.25">
      <c r="A343" s="39">
        <v>2015</v>
      </c>
      <c r="B343" s="39" t="s">
        <v>388</v>
      </c>
      <c r="C343" s="39" t="s">
        <v>351</v>
      </c>
      <c r="D343" s="39" t="s">
        <v>348</v>
      </c>
      <c r="E343" s="39" t="s">
        <v>349</v>
      </c>
      <c r="F343" s="68">
        <v>14619</v>
      </c>
      <c r="G343" s="39">
        <v>9746</v>
      </c>
      <c r="H343" s="69" t="s">
        <v>693</v>
      </c>
    </row>
    <row r="344" spans="1:8" x14ac:dyDescent="0.25">
      <c r="A344" s="39">
        <v>2015</v>
      </c>
      <c r="B344" s="39" t="s">
        <v>388</v>
      </c>
      <c r="C344" s="39" t="s">
        <v>339</v>
      </c>
      <c r="D344" s="39" t="s">
        <v>348</v>
      </c>
      <c r="E344" s="39" t="s">
        <v>349</v>
      </c>
      <c r="F344" s="68">
        <v>5380.5</v>
      </c>
      <c r="G344" s="39">
        <v>3587</v>
      </c>
      <c r="H344" s="69" t="s">
        <v>694</v>
      </c>
    </row>
    <row r="345" spans="1:8" x14ac:dyDescent="0.25">
      <c r="A345" s="39">
        <v>2015</v>
      </c>
      <c r="B345" s="39" t="s">
        <v>388</v>
      </c>
      <c r="C345" s="39" t="s">
        <v>351</v>
      </c>
      <c r="D345" s="39" t="s">
        <v>348</v>
      </c>
      <c r="E345" s="39" t="s">
        <v>349</v>
      </c>
      <c r="F345" s="68">
        <v>14619</v>
      </c>
      <c r="G345" s="39">
        <v>9746</v>
      </c>
      <c r="H345" s="69" t="s">
        <v>695</v>
      </c>
    </row>
    <row r="346" spans="1:8" x14ac:dyDescent="0.25">
      <c r="A346" s="39">
        <v>2015</v>
      </c>
      <c r="B346" s="39" t="s">
        <v>388</v>
      </c>
      <c r="C346" s="39" t="s">
        <v>339</v>
      </c>
      <c r="D346" s="39" t="s">
        <v>348</v>
      </c>
      <c r="E346" s="39" t="s">
        <v>349</v>
      </c>
      <c r="F346" s="68">
        <v>5380.5</v>
      </c>
      <c r="G346" s="39">
        <v>3587</v>
      </c>
      <c r="H346" s="69" t="s">
        <v>696</v>
      </c>
    </row>
    <row r="347" spans="1:8" x14ac:dyDescent="0.25">
      <c r="A347" s="39">
        <v>2015</v>
      </c>
      <c r="B347" s="39" t="s">
        <v>388</v>
      </c>
      <c r="C347" s="39" t="s">
        <v>351</v>
      </c>
      <c r="D347" s="39" t="s">
        <v>355</v>
      </c>
      <c r="E347" s="39" t="s">
        <v>304</v>
      </c>
      <c r="F347" s="68">
        <v>3547.5</v>
      </c>
      <c r="G347" s="39">
        <v>2365</v>
      </c>
      <c r="H347" s="69" t="s">
        <v>697</v>
      </c>
    </row>
    <row r="348" spans="1:8" x14ac:dyDescent="0.25">
      <c r="A348" s="39">
        <v>2015</v>
      </c>
      <c r="B348" s="39" t="s">
        <v>388</v>
      </c>
      <c r="C348" s="39" t="s">
        <v>343</v>
      </c>
      <c r="D348" s="39" t="s">
        <v>355</v>
      </c>
      <c r="E348" s="39" t="s">
        <v>304</v>
      </c>
      <c r="F348" s="68">
        <v>14596.5</v>
      </c>
      <c r="G348" s="39">
        <v>9731</v>
      </c>
      <c r="H348" s="69" t="s">
        <v>698</v>
      </c>
    </row>
    <row r="349" spans="1:8" x14ac:dyDescent="0.25">
      <c r="A349" s="39">
        <v>2015</v>
      </c>
      <c r="B349" s="39" t="s">
        <v>388</v>
      </c>
      <c r="C349" s="39" t="s">
        <v>351</v>
      </c>
      <c r="D349" s="39" t="s">
        <v>355</v>
      </c>
      <c r="E349" s="39" t="s">
        <v>304</v>
      </c>
      <c r="F349" s="68">
        <v>3547.5</v>
      </c>
      <c r="G349" s="39">
        <v>2365</v>
      </c>
      <c r="H349" s="69" t="s">
        <v>699</v>
      </c>
    </row>
    <row r="350" spans="1:8" x14ac:dyDescent="0.25">
      <c r="A350" s="39">
        <v>2015</v>
      </c>
      <c r="B350" s="39" t="s">
        <v>388</v>
      </c>
      <c r="C350" s="39" t="s">
        <v>343</v>
      </c>
      <c r="D350" s="39" t="s">
        <v>355</v>
      </c>
      <c r="E350" s="39" t="s">
        <v>304</v>
      </c>
      <c r="F350" s="68">
        <v>14596.5</v>
      </c>
      <c r="G350" s="39">
        <v>9731</v>
      </c>
      <c r="H350" s="69" t="s">
        <v>700</v>
      </c>
    </row>
    <row r="351" spans="1:8" x14ac:dyDescent="0.25">
      <c r="A351" s="39">
        <v>2015</v>
      </c>
      <c r="B351" s="39" t="s">
        <v>388</v>
      </c>
      <c r="C351" s="39" t="s">
        <v>343</v>
      </c>
      <c r="D351" s="39" t="s">
        <v>361</v>
      </c>
      <c r="E351" s="39" t="s">
        <v>305</v>
      </c>
      <c r="F351" s="68">
        <f t="shared" ref="F351:F362" si="17">G351*1.5</f>
        <v>1498.5</v>
      </c>
      <c r="G351" s="39">
        <v>999</v>
      </c>
      <c r="H351" s="69" t="s">
        <v>701</v>
      </c>
    </row>
    <row r="352" spans="1:8" x14ac:dyDescent="0.25">
      <c r="A352" s="39">
        <v>2015</v>
      </c>
      <c r="B352" s="39" t="s">
        <v>388</v>
      </c>
      <c r="C352" s="39" t="s">
        <v>351</v>
      </c>
      <c r="D352" s="39" t="s">
        <v>361</v>
      </c>
      <c r="E352" s="39" t="s">
        <v>305</v>
      </c>
      <c r="F352" s="68">
        <f t="shared" si="17"/>
        <v>235.5</v>
      </c>
      <c r="G352" s="39">
        <v>157</v>
      </c>
      <c r="H352" s="69" t="s">
        <v>702</v>
      </c>
    </row>
    <row r="353" spans="1:8" x14ac:dyDescent="0.25">
      <c r="A353" s="39">
        <v>2015</v>
      </c>
      <c r="B353" s="39" t="s">
        <v>388</v>
      </c>
      <c r="C353" s="39" t="s">
        <v>343</v>
      </c>
      <c r="D353" s="39" t="s">
        <v>361</v>
      </c>
      <c r="E353" s="39" t="s">
        <v>305</v>
      </c>
      <c r="F353" s="68">
        <f t="shared" si="17"/>
        <v>1498.5</v>
      </c>
      <c r="G353" s="39">
        <v>999</v>
      </c>
      <c r="H353" s="69" t="s">
        <v>703</v>
      </c>
    </row>
    <row r="354" spans="1:8" x14ac:dyDescent="0.25">
      <c r="A354" s="39">
        <v>2015</v>
      </c>
      <c r="B354" s="39" t="s">
        <v>388</v>
      </c>
      <c r="C354" s="39" t="s">
        <v>351</v>
      </c>
      <c r="D354" s="39" t="s">
        <v>361</v>
      </c>
      <c r="E354" s="39" t="s">
        <v>305</v>
      </c>
      <c r="F354" s="68">
        <f t="shared" si="17"/>
        <v>235.5</v>
      </c>
      <c r="G354" s="39">
        <v>157</v>
      </c>
      <c r="H354" s="69" t="s">
        <v>704</v>
      </c>
    </row>
    <row r="355" spans="1:8" x14ac:dyDescent="0.25">
      <c r="A355" s="39">
        <v>2015</v>
      </c>
      <c r="B355" s="39" t="s">
        <v>388</v>
      </c>
      <c r="C355" s="39" t="s">
        <v>339</v>
      </c>
      <c r="D355" s="39" t="s">
        <v>364</v>
      </c>
      <c r="E355" s="39" t="s">
        <v>349</v>
      </c>
      <c r="F355" s="68">
        <f t="shared" si="17"/>
        <v>5380.5</v>
      </c>
      <c r="G355" s="39">
        <v>3587</v>
      </c>
      <c r="H355" s="69" t="s">
        <v>705</v>
      </c>
    </row>
    <row r="356" spans="1:8" x14ac:dyDescent="0.25">
      <c r="A356" s="39">
        <v>2015</v>
      </c>
      <c r="B356" s="39" t="s">
        <v>388</v>
      </c>
      <c r="C356" s="39" t="s">
        <v>360</v>
      </c>
      <c r="D356" s="39" t="s">
        <v>364</v>
      </c>
      <c r="E356" s="39" t="s">
        <v>349</v>
      </c>
      <c r="F356" s="68">
        <f t="shared" si="17"/>
        <v>14446.5</v>
      </c>
      <c r="G356" s="39">
        <v>9631</v>
      </c>
      <c r="H356" s="69" t="s">
        <v>706</v>
      </c>
    </row>
    <row r="357" spans="1:8" x14ac:dyDescent="0.25">
      <c r="A357" s="39">
        <v>2015</v>
      </c>
      <c r="B357" s="39" t="s">
        <v>388</v>
      </c>
      <c r="C357" s="39" t="s">
        <v>339</v>
      </c>
      <c r="D357" s="39" t="s">
        <v>364</v>
      </c>
      <c r="E357" s="39" t="s">
        <v>349</v>
      </c>
      <c r="F357" s="68">
        <f t="shared" si="17"/>
        <v>5380.5</v>
      </c>
      <c r="G357" s="39">
        <v>3587</v>
      </c>
      <c r="H357" s="69" t="s">
        <v>707</v>
      </c>
    </row>
    <row r="358" spans="1:8" x14ac:dyDescent="0.25">
      <c r="A358" s="39">
        <v>2015</v>
      </c>
      <c r="B358" s="39" t="s">
        <v>388</v>
      </c>
      <c r="C358" s="39" t="s">
        <v>360</v>
      </c>
      <c r="D358" s="39" t="s">
        <v>364</v>
      </c>
      <c r="E358" s="39" t="s">
        <v>349</v>
      </c>
      <c r="F358" s="68">
        <f t="shared" si="17"/>
        <v>14446.5</v>
      </c>
      <c r="G358" s="39">
        <v>9631</v>
      </c>
      <c r="H358" s="69" t="s">
        <v>708</v>
      </c>
    </row>
    <row r="359" spans="1:8" x14ac:dyDescent="0.25">
      <c r="A359" s="39">
        <v>2015</v>
      </c>
      <c r="B359" s="39" t="s">
        <v>409</v>
      </c>
      <c r="C359" s="39" t="s">
        <v>360</v>
      </c>
      <c r="D359" s="39" t="s">
        <v>340</v>
      </c>
      <c r="E359" s="39" t="s">
        <v>307</v>
      </c>
      <c r="F359" s="68">
        <f t="shared" si="17"/>
        <v>2367</v>
      </c>
      <c r="G359" s="39">
        <v>1578</v>
      </c>
      <c r="H359" s="69" t="s">
        <v>709</v>
      </c>
    </row>
    <row r="360" spans="1:8" x14ac:dyDescent="0.25">
      <c r="A360" s="39">
        <v>2015</v>
      </c>
      <c r="B360" s="39" t="s">
        <v>409</v>
      </c>
      <c r="C360" s="39" t="s">
        <v>351</v>
      </c>
      <c r="D360" s="39" t="s">
        <v>340</v>
      </c>
      <c r="E360" s="39" t="s">
        <v>307</v>
      </c>
      <c r="F360" s="68">
        <f t="shared" si="17"/>
        <v>6880.5</v>
      </c>
      <c r="G360" s="39">
        <v>4587</v>
      </c>
      <c r="H360" s="69" t="s">
        <v>710</v>
      </c>
    </row>
    <row r="361" spans="1:8" x14ac:dyDescent="0.25">
      <c r="A361" s="39">
        <v>2015</v>
      </c>
      <c r="B361" s="39" t="s">
        <v>409</v>
      </c>
      <c r="C361" s="39" t="s">
        <v>360</v>
      </c>
      <c r="D361" s="39" t="s">
        <v>340</v>
      </c>
      <c r="E361" s="39" t="s">
        <v>307</v>
      </c>
      <c r="F361" s="68">
        <f t="shared" si="17"/>
        <v>2367</v>
      </c>
      <c r="G361" s="39">
        <v>1578</v>
      </c>
      <c r="H361" s="69" t="s">
        <v>711</v>
      </c>
    </row>
    <row r="362" spans="1:8" x14ac:dyDescent="0.25">
      <c r="A362" s="39">
        <v>2015</v>
      </c>
      <c r="B362" s="39" t="s">
        <v>409</v>
      </c>
      <c r="C362" s="39" t="s">
        <v>351</v>
      </c>
      <c r="D362" s="39" t="s">
        <v>340</v>
      </c>
      <c r="E362" s="39" t="s">
        <v>307</v>
      </c>
      <c r="F362" s="68">
        <f t="shared" si="17"/>
        <v>6880.5</v>
      </c>
      <c r="G362" s="39">
        <v>4587</v>
      </c>
      <c r="H362" s="69" t="s">
        <v>712</v>
      </c>
    </row>
    <row r="363" spans="1:8" x14ac:dyDescent="0.25">
      <c r="A363" s="39">
        <v>2015</v>
      </c>
      <c r="B363" s="39" t="s">
        <v>409</v>
      </c>
      <c r="C363" s="39" t="s">
        <v>339</v>
      </c>
      <c r="D363" s="39" t="s">
        <v>348</v>
      </c>
      <c r="E363" s="39" t="s">
        <v>349</v>
      </c>
      <c r="F363" s="68">
        <v>11838</v>
      </c>
      <c r="G363" s="39">
        <v>7892</v>
      </c>
      <c r="H363" s="69" t="s">
        <v>713</v>
      </c>
    </row>
    <row r="364" spans="1:8" x14ac:dyDescent="0.25">
      <c r="A364" s="39">
        <v>2015</v>
      </c>
      <c r="B364" s="39" t="s">
        <v>409</v>
      </c>
      <c r="C364" s="39" t="s">
        <v>360</v>
      </c>
      <c r="D364" s="39" t="s">
        <v>348</v>
      </c>
      <c r="E364" s="39" t="s">
        <v>349</v>
      </c>
      <c r="F364" s="68">
        <v>2367</v>
      </c>
      <c r="G364" s="39">
        <v>1578</v>
      </c>
      <c r="H364" s="69" t="s">
        <v>714</v>
      </c>
    </row>
    <row r="365" spans="1:8" x14ac:dyDescent="0.25">
      <c r="A365" s="39">
        <v>2015</v>
      </c>
      <c r="B365" s="39" t="s">
        <v>409</v>
      </c>
      <c r="C365" s="39" t="s">
        <v>339</v>
      </c>
      <c r="D365" s="39" t="s">
        <v>348</v>
      </c>
      <c r="E365" s="39" t="s">
        <v>349</v>
      </c>
      <c r="F365" s="68">
        <v>7030.5</v>
      </c>
      <c r="G365" s="39">
        <v>4687</v>
      </c>
      <c r="H365" s="69" t="s">
        <v>715</v>
      </c>
    </row>
    <row r="366" spans="1:8" x14ac:dyDescent="0.25">
      <c r="A366" s="39">
        <v>2015</v>
      </c>
      <c r="B366" s="39" t="s">
        <v>409</v>
      </c>
      <c r="C366" s="39" t="s">
        <v>343</v>
      </c>
      <c r="D366" s="39" t="s">
        <v>348</v>
      </c>
      <c r="E366" s="39" t="s">
        <v>349</v>
      </c>
      <c r="F366" s="68">
        <v>2046</v>
      </c>
      <c r="G366" s="39">
        <v>1364</v>
      </c>
      <c r="H366" s="69" t="s">
        <v>716</v>
      </c>
    </row>
    <row r="367" spans="1:8" x14ac:dyDescent="0.25">
      <c r="A367" s="39">
        <v>2015</v>
      </c>
      <c r="B367" s="39" t="s">
        <v>409</v>
      </c>
      <c r="C367" s="39" t="s">
        <v>339</v>
      </c>
      <c r="D367" s="39" t="s">
        <v>348</v>
      </c>
      <c r="E367" s="39" t="s">
        <v>349</v>
      </c>
      <c r="F367" s="68">
        <v>11838</v>
      </c>
      <c r="G367" s="39">
        <v>7892</v>
      </c>
      <c r="H367" s="69" t="s">
        <v>717</v>
      </c>
    </row>
    <row r="368" spans="1:8" x14ac:dyDescent="0.25">
      <c r="A368" s="39">
        <v>2015</v>
      </c>
      <c r="B368" s="39" t="s">
        <v>409</v>
      </c>
      <c r="C368" s="39" t="s">
        <v>360</v>
      </c>
      <c r="D368" s="39" t="s">
        <v>348</v>
      </c>
      <c r="E368" s="39" t="s">
        <v>349</v>
      </c>
      <c r="F368" s="68">
        <v>2367</v>
      </c>
      <c r="G368" s="39">
        <v>1578</v>
      </c>
      <c r="H368" s="69" t="s">
        <v>718</v>
      </c>
    </row>
    <row r="369" spans="1:8" x14ac:dyDescent="0.25">
      <c r="A369" s="39">
        <v>2015</v>
      </c>
      <c r="B369" s="39" t="s">
        <v>409</v>
      </c>
      <c r="C369" s="39" t="s">
        <v>339</v>
      </c>
      <c r="D369" s="39" t="s">
        <v>348</v>
      </c>
      <c r="E369" s="39" t="s">
        <v>349</v>
      </c>
      <c r="F369" s="68">
        <v>7030.5</v>
      </c>
      <c r="G369" s="39">
        <v>4687</v>
      </c>
      <c r="H369" s="69" t="s">
        <v>719</v>
      </c>
    </row>
    <row r="370" spans="1:8" x14ac:dyDescent="0.25">
      <c r="A370" s="39">
        <v>2015</v>
      </c>
      <c r="B370" s="39" t="s">
        <v>409</v>
      </c>
      <c r="C370" s="39" t="s">
        <v>343</v>
      </c>
      <c r="D370" s="39" t="s">
        <v>348</v>
      </c>
      <c r="E370" s="39" t="s">
        <v>349</v>
      </c>
      <c r="F370" s="68">
        <v>2046</v>
      </c>
      <c r="G370" s="39">
        <v>1364</v>
      </c>
      <c r="H370" s="69" t="s">
        <v>720</v>
      </c>
    </row>
    <row r="371" spans="1:8" x14ac:dyDescent="0.25">
      <c r="A371" s="39">
        <v>2015</v>
      </c>
      <c r="B371" s="39" t="s">
        <v>409</v>
      </c>
      <c r="C371" s="39" t="s">
        <v>351</v>
      </c>
      <c r="D371" s="39" t="s">
        <v>355</v>
      </c>
      <c r="E371" s="39" t="s">
        <v>304</v>
      </c>
      <c r="F371" s="68">
        <v>8793</v>
      </c>
      <c r="G371" s="39">
        <v>5862</v>
      </c>
      <c r="H371" s="69" t="s">
        <v>721</v>
      </c>
    </row>
    <row r="372" spans="1:8" x14ac:dyDescent="0.25">
      <c r="A372" s="39">
        <v>2015</v>
      </c>
      <c r="B372" s="39" t="s">
        <v>409</v>
      </c>
      <c r="C372" s="39" t="s">
        <v>351</v>
      </c>
      <c r="D372" s="39" t="s">
        <v>355</v>
      </c>
      <c r="E372" s="39" t="s">
        <v>304</v>
      </c>
      <c r="F372" s="68">
        <v>11122.5</v>
      </c>
      <c r="G372" s="39">
        <v>7415</v>
      </c>
      <c r="H372" s="69" t="s">
        <v>722</v>
      </c>
    </row>
    <row r="373" spans="1:8" x14ac:dyDescent="0.25">
      <c r="A373" s="39">
        <v>2015</v>
      </c>
      <c r="B373" s="39" t="s">
        <v>409</v>
      </c>
      <c r="C373" s="39" t="s">
        <v>339</v>
      </c>
      <c r="D373" s="39" t="s">
        <v>355</v>
      </c>
      <c r="E373" s="39" t="s">
        <v>304</v>
      </c>
      <c r="F373" s="68">
        <v>13428</v>
      </c>
      <c r="G373" s="39">
        <v>8952</v>
      </c>
      <c r="H373" s="69" t="s">
        <v>723</v>
      </c>
    </row>
    <row r="374" spans="1:8" x14ac:dyDescent="0.25">
      <c r="A374" s="39">
        <v>2015</v>
      </c>
      <c r="B374" s="39" t="s">
        <v>409</v>
      </c>
      <c r="C374" s="39" t="s">
        <v>351</v>
      </c>
      <c r="D374" s="39" t="s">
        <v>355</v>
      </c>
      <c r="E374" s="39" t="s">
        <v>304</v>
      </c>
      <c r="F374" s="68">
        <v>14619</v>
      </c>
      <c r="G374" s="39">
        <v>9746</v>
      </c>
      <c r="H374" s="69" t="s">
        <v>724</v>
      </c>
    </row>
    <row r="375" spans="1:8" x14ac:dyDescent="0.25">
      <c r="A375" s="39">
        <v>2015</v>
      </c>
      <c r="B375" s="39" t="s">
        <v>409</v>
      </c>
      <c r="C375" s="39" t="s">
        <v>360</v>
      </c>
      <c r="D375" s="39" t="s">
        <v>355</v>
      </c>
      <c r="E375" s="39" t="s">
        <v>304</v>
      </c>
      <c r="F375" s="68">
        <v>2367</v>
      </c>
      <c r="G375" s="39">
        <v>1578</v>
      </c>
      <c r="H375" s="69" t="s">
        <v>725</v>
      </c>
    </row>
    <row r="376" spans="1:8" x14ac:dyDescent="0.25">
      <c r="A376" s="39">
        <v>2015</v>
      </c>
      <c r="B376" s="39" t="s">
        <v>409</v>
      </c>
      <c r="C376" s="39" t="s">
        <v>351</v>
      </c>
      <c r="D376" s="39" t="s">
        <v>355</v>
      </c>
      <c r="E376" s="39" t="s">
        <v>304</v>
      </c>
      <c r="F376" s="68">
        <v>8793</v>
      </c>
      <c r="G376" s="39">
        <v>5862</v>
      </c>
      <c r="H376" s="69" t="s">
        <v>726</v>
      </c>
    </row>
    <row r="377" spans="1:8" x14ac:dyDescent="0.25">
      <c r="A377" s="39">
        <v>2015</v>
      </c>
      <c r="B377" s="39" t="s">
        <v>409</v>
      </c>
      <c r="C377" s="39" t="s">
        <v>351</v>
      </c>
      <c r="D377" s="39" t="s">
        <v>355</v>
      </c>
      <c r="E377" s="39" t="s">
        <v>304</v>
      </c>
      <c r="F377" s="68">
        <v>11122.5</v>
      </c>
      <c r="G377" s="39">
        <v>7415</v>
      </c>
      <c r="H377" s="69" t="s">
        <v>727</v>
      </c>
    </row>
    <row r="378" spans="1:8" x14ac:dyDescent="0.25">
      <c r="A378" s="39">
        <v>2015</v>
      </c>
      <c r="B378" s="39" t="s">
        <v>409</v>
      </c>
      <c r="C378" s="39" t="s">
        <v>339</v>
      </c>
      <c r="D378" s="39" t="s">
        <v>355</v>
      </c>
      <c r="E378" s="39" t="s">
        <v>304</v>
      </c>
      <c r="F378" s="68">
        <v>13428</v>
      </c>
      <c r="G378" s="39">
        <v>8952</v>
      </c>
      <c r="H378" s="69" t="s">
        <v>728</v>
      </c>
    </row>
    <row r="379" spans="1:8" x14ac:dyDescent="0.25">
      <c r="A379" s="39">
        <v>2015</v>
      </c>
      <c r="B379" s="39" t="s">
        <v>409</v>
      </c>
      <c r="C379" s="39" t="s">
        <v>351</v>
      </c>
      <c r="D379" s="39" t="s">
        <v>355</v>
      </c>
      <c r="E379" s="39" t="s">
        <v>304</v>
      </c>
      <c r="F379" s="68">
        <v>14619</v>
      </c>
      <c r="G379" s="39">
        <v>9746</v>
      </c>
      <c r="H379" s="69" t="s">
        <v>729</v>
      </c>
    </row>
    <row r="380" spans="1:8" x14ac:dyDescent="0.25">
      <c r="A380" s="39">
        <v>2015</v>
      </c>
      <c r="B380" s="39" t="s">
        <v>409</v>
      </c>
      <c r="C380" s="39" t="s">
        <v>360</v>
      </c>
      <c r="D380" s="39" t="s">
        <v>355</v>
      </c>
      <c r="E380" s="39" t="s">
        <v>304</v>
      </c>
      <c r="F380" s="68">
        <v>2367</v>
      </c>
      <c r="G380" s="39">
        <v>1578</v>
      </c>
      <c r="H380" s="69" t="s">
        <v>730</v>
      </c>
    </row>
    <row r="381" spans="1:8" x14ac:dyDescent="0.25">
      <c r="A381" s="39">
        <v>2015</v>
      </c>
      <c r="B381" s="39" t="s">
        <v>409</v>
      </c>
      <c r="C381" s="39" t="s">
        <v>339</v>
      </c>
      <c r="D381" s="39" t="s">
        <v>361</v>
      </c>
      <c r="E381" s="39" t="s">
        <v>305</v>
      </c>
      <c r="F381" s="68">
        <f t="shared" ref="F381:F392" si="18">G381*1.5</f>
        <v>11838</v>
      </c>
      <c r="G381" s="39">
        <v>7892</v>
      </c>
      <c r="H381" s="69" t="s">
        <v>731</v>
      </c>
    </row>
    <row r="382" spans="1:8" x14ac:dyDescent="0.25">
      <c r="A382" s="39">
        <v>2015</v>
      </c>
      <c r="B382" s="39" t="s">
        <v>409</v>
      </c>
      <c r="C382" s="39" t="s">
        <v>339</v>
      </c>
      <c r="D382" s="39" t="s">
        <v>361</v>
      </c>
      <c r="E382" s="39" t="s">
        <v>305</v>
      </c>
      <c r="F382" s="68">
        <f t="shared" si="18"/>
        <v>11979</v>
      </c>
      <c r="G382" s="39">
        <v>7986</v>
      </c>
      <c r="H382" s="69" t="s">
        <v>732</v>
      </c>
    </row>
    <row r="383" spans="1:8" x14ac:dyDescent="0.25">
      <c r="A383" s="39">
        <v>2015</v>
      </c>
      <c r="B383" s="39" t="s">
        <v>409</v>
      </c>
      <c r="C383" s="39" t="s">
        <v>339</v>
      </c>
      <c r="D383" s="39" t="s">
        <v>361</v>
      </c>
      <c r="E383" s="39" t="s">
        <v>305</v>
      </c>
      <c r="F383" s="68">
        <f t="shared" si="18"/>
        <v>11838</v>
      </c>
      <c r="G383" s="39">
        <v>7892</v>
      </c>
      <c r="H383" s="69" t="s">
        <v>733</v>
      </c>
    </row>
    <row r="384" spans="1:8" x14ac:dyDescent="0.25">
      <c r="A384" s="39">
        <v>2015</v>
      </c>
      <c r="B384" s="39" t="s">
        <v>409</v>
      </c>
      <c r="C384" s="39" t="s">
        <v>339</v>
      </c>
      <c r="D384" s="39" t="s">
        <v>361</v>
      </c>
      <c r="E384" s="39" t="s">
        <v>305</v>
      </c>
      <c r="F384" s="68">
        <f t="shared" si="18"/>
        <v>11979</v>
      </c>
      <c r="G384" s="39">
        <v>7986</v>
      </c>
      <c r="H384" s="69" t="s">
        <v>734</v>
      </c>
    </row>
    <row r="385" spans="1:8" x14ac:dyDescent="0.25">
      <c r="A385" s="39">
        <v>2015</v>
      </c>
      <c r="B385" s="39" t="s">
        <v>409</v>
      </c>
      <c r="C385" s="39" t="s">
        <v>339</v>
      </c>
      <c r="D385" s="39" t="s">
        <v>364</v>
      </c>
      <c r="E385" s="39" t="s">
        <v>349</v>
      </c>
      <c r="F385" s="68">
        <f t="shared" si="18"/>
        <v>7030.5</v>
      </c>
      <c r="G385" s="39">
        <v>4687</v>
      </c>
      <c r="H385" s="69" t="s">
        <v>735</v>
      </c>
    </row>
    <row r="386" spans="1:8" x14ac:dyDescent="0.25">
      <c r="A386" s="39">
        <v>2015</v>
      </c>
      <c r="B386" s="39" t="s">
        <v>409</v>
      </c>
      <c r="C386" s="39" t="s">
        <v>343</v>
      </c>
      <c r="D386" s="39" t="s">
        <v>364</v>
      </c>
      <c r="E386" s="39" t="s">
        <v>349</v>
      </c>
      <c r="F386" s="68">
        <f t="shared" si="18"/>
        <v>2046</v>
      </c>
      <c r="G386" s="39">
        <v>1364</v>
      </c>
      <c r="H386" s="69" t="s">
        <v>736</v>
      </c>
    </row>
    <row r="387" spans="1:8" x14ac:dyDescent="0.25">
      <c r="A387" s="39">
        <v>2015</v>
      </c>
      <c r="B387" s="39" t="s">
        <v>409</v>
      </c>
      <c r="C387" s="39" t="s">
        <v>339</v>
      </c>
      <c r="D387" s="39" t="s">
        <v>364</v>
      </c>
      <c r="E387" s="39" t="s">
        <v>349</v>
      </c>
      <c r="F387" s="68">
        <f t="shared" si="18"/>
        <v>7030.5</v>
      </c>
      <c r="G387" s="39">
        <v>4687</v>
      </c>
      <c r="H387" s="69" t="s">
        <v>737</v>
      </c>
    </row>
    <row r="388" spans="1:8" x14ac:dyDescent="0.25">
      <c r="A388" s="39">
        <v>2015</v>
      </c>
      <c r="B388" s="39" t="s">
        <v>409</v>
      </c>
      <c r="C388" s="39" t="s">
        <v>343</v>
      </c>
      <c r="D388" s="39" t="s">
        <v>364</v>
      </c>
      <c r="E388" s="39" t="s">
        <v>349</v>
      </c>
      <c r="F388" s="68">
        <f t="shared" si="18"/>
        <v>2046</v>
      </c>
      <c r="G388" s="39">
        <v>1364</v>
      </c>
      <c r="H388" s="69" t="s">
        <v>738</v>
      </c>
    </row>
    <row r="389" spans="1:8" x14ac:dyDescent="0.25">
      <c r="A389" s="39">
        <v>2015</v>
      </c>
      <c r="B389" s="39" t="s">
        <v>440</v>
      </c>
      <c r="C389" s="39" t="s">
        <v>343</v>
      </c>
      <c r="D389" s="39" t="s">
        <v>340</v>
      </c>
      <c r="E389" s="39" t="s">
        <v>307</v>
      </c>
      <c r="F389" s="68">
        <f t="shared" si="18"/>
        <v>747</v>
      </c>
      <c r="G389" s="39">
        <v>498</v>
      </c>
      <c r="H389" s="69" t="s">
        <v>739</v>
      </c>
    </row>
    <row r="390" spans="1:8" x14ac:dyDescent="0.25">
      <c r="A390" s="39">
        <v>2015</v>
      </c>
      <c r="B390" s="39" t="s">
        <v>440</v>
      </c>
      <c r="C390" s="39" t="s">
        <v>360</v>
      </c>
      <c r="D390" s="39" t="s">
        <v>340</v>
      </c>
      <c r="E390" s="39" t="s">
        <v>307</v>
      </c>
      <c r="F390" s="68">
        <f t="shared" si="18"/>
        <v>7342.5</v>
      </c>
      <c r="G390" s="39">
        <v>4895</v>
      </c>
      <c r="H390" s="69" t="s">
        <v>740</v>
      </c>
    </row>
    <row r="391" spans="1:8" x14ac:dyDescent="0.25">
      <c r="A391" s="39">
        <v>2015</v>
      </c>
      <c r="B391" s="39" t="s">
        <v>440</v>
      </c>
      <c r="C391" s="39" t="s">
        <v>343</v>
      </c>
      <c r="D391" s="39" t="s">
        <v>340</v>
      </c>
      <c r="E391" s="39" t="s">
        <v>307</v>
      </c>
      <c r="F391" s="68">
        <f t="shared" si="18"/>
        <v>747</v>
      </c>
      <c r="G391" s="39">
        <v>498</v>
      </c>
      <c r="H391" s="69" t="s">
        <v>741</v>
      </c>
    </row>
    <row r="392" spans="1:8" x14ac:dyDescent="0.25">
      <c r="A392" s="39">
        <v>2015</v>
      </c>
      <c r="B392" s="39" t="s">
        <v>440</v>
      </c>
      <c r="C392" s="39" t="s">
        <v>360</v>
      </c>
      <c r="D392" s="39" t="s">
        <v>340</v>
      </c>
      <c r="E392" s="39" t="s">
        <v>307</v>
      </c>
      <c r="F392" s="68">
        <f t="shared" si="18"/>
        <v>7342.5</v>
      </c>
      <c r="G392" s="39">
        <v>4895</v>
      </c>
      <c r="H392" s="69" t="s">
        <v>742</v>
      </c>
    </row>
    <row r="393" spans="1:8" x14ac:dyDescent="0.25">
      <c r="A393" s="39">
        <v>2015</v>
      </c>
      <c r="B393" s="39" t="s">
        <v>440</v>
      </c>
      <c r="C393" s="39" t="s">
        <v>360</v>
      </c>
      <c r="D393" s="39" t="s">
        <v>348</v>
      </c>
      <c r="E393" s="39" t="s">
        <v>349</v>
      </c>
      <c r="F393" s="68">
        <v>7344</v>
      </c>
      <c r="G393" s="39">
        <v>4896</v>
      </c>
      <c r="H393" s="69" t="s">
        <v>743</v>
      </c>
    </row>
    <row r="394" spans="1:8" x14ac:dyDescent="0.25">
      <c r="A394" s="39">
        <v>2015</v>
      </c>
      <c r="B394" s="39" t="s">
        <v>440</v>
      </c>
      <c r="C394" s="39" t="s">
        <v>339</v>
      </c>
      <c r="D394" s="39" t="s">
        <v>348</v>
      </c>
      <c r="E394" s="39" t="s">
        <v>349</v>
      </c>
      <c r="F394" s="68">
        <v>6880.5</v>
      </c>
      <c r="G394" s="39">
        <v>4587</v>
      </c>
      <c r="H394" s="69" t="s">
        <v>744</v>
      </c>
    </row>
    <row r="395" spans="1:8" x14ac:dyDescent="0.25">
      <c r="A395" s="39">
        <v>2015</v>
      </c>
      <c r="B395" s="39" t="s">
        <v>440</v>
      </c>
      <c r="C395" s="39" t="s">
        <v>360</v>
      </c>
      <c r="D395" s="39" t="s">
        <v>348</v>
      </c>
      <c r="E395" s="39" t="s">
        <v>349</v>
      </c>
      <c r="F395" s="68">
        <v>7344</v>
      </c>
      <c r="G395" s="39">
        <v>4896</v>
      </c>
      <c r="H395" s="69" t="s">
        <v>745</v>
      </c>
    </row>
    <row r="396" spans="1:8" x14ac:dyDescent="0.25">
      <c r="A396" s="39">
        <v>2015</v>
      </c>
      <c r="B396" s="39" t="s">
        <v>440</v>
      </c>
      <c r="C396" s="39" t="s">
        <v>339</v>
      </c>
      <c r="D396" s="39" t="s">
        <v>348</v>
      </c>
      <c r="E396" s="39" t="s">
        <v>349</v>
      </c>
      <c r="F396" s="68">
        <v>6880.5</v>
      </c>
      <c r="G396" s="39">
        <v>4587</v>
      </c>
      <c r="H396" s="69" t="s">
        <v>746</v>
      </c>
    </row>
    <row r="397" spans="1:8" x14ac:dyDescent="0.25">
      <c r="A397" s="39">
        <v>2015</v>
      </c>
      <c r="B397" s="39" t="s">
        <v>440</v>
      </c>
      <c r="C397" s="39" t="s">
        <v>339</v>
      </c>
      <c r="D397" s="39" t="s">
        <v>355</v>
      </c>
      <c r="E397" s="39" t="s">
        <v>304</v>
      </c>
      <c r="F397" s="68">
        <v>5380.5</v>
      </c>
      <c r="G397" s="39">
        <v>3587</v>
      </c>
      <c r="H397" s="69" t="s">
        <v>747</v>
      </c>
    </row>
    <row r="398" spans="1:8" x14ac:dyDescent="0.25">
      <c r="A398" s="39">
        <v>2015</v>
      </c>
      <c r="B398" s="39" t="s">
        <v>440</v>
      </c>
      <c r="C398" s="39" t="s">
        <v>339</v>
      </c>
      <c r="D398" s="39" t="s">
        <v>355</v>
      </c>
      <c r="E398" s="39" t="s">
        <v>304</v>
      </c>
      <c r="F398" s="68">
        <v>11838</v>
      </c>
      <c r="G398" s="39">
        <v>7892</v>
      </c>
      <c r="H398" s="69" t="s">
        <v>748</v>
      </c>
    </row>
    <row r="399" spans="1:8" x14ac:dyDescent="0.25">
      <c r="A399" s="39">
        <v>2015</v>
      </c>
      <c r="B399" s="39" t="s">
        <v>440</v>
      </c>
      <c r="C399" s="39" t="s">
        <v>339</v>
      </c>
      <c r="D399" s="39" t="s">
        <v>355</v>
      </c>
      <c r="E399" s="39" t="s">
        <v>304</v>
      </c>
      <c r="F399" s="68">
        <v>5380.5</v>
      </c>
      <c r="G399" s="39">
        <v>3587</v>
      </c>
      <c r="H399" s="69" t="s">
        <v>749</v>
      </c>
    </row>
    <row r="400" spans="1:8" x14ac:dyDescent="0.25">
      <c r="A400" s="39">
        <v>2015</v>
      </c>
      <c r="B400" s="39" t="s">
        <v>440</v>
      </c>
      <c r="C400" s="39" t="s">
        <v>339</v>
      </c>
      <c r="D400" s="39" t="s">
        <v>355</v>
      </c>
      <c r="E400" s="39" t="s">
        <v>304</v>
      </c>
      <c r="F400" s="68">
        <v>11838</v>
      </c>
      <c r="G400" s="39">
        <v>7892</v>
      </c>
      <c r="H400" s="69" t="s">
        <v>750</v>
      </c>
    </row>
    <row r="401" spans="1:8" x14ac:dyDescent="0.25">
      <c r="A401" s="39">
        <v>2015</v>
      </c>
      <c r="B401" s="39" t="s">
        <v>440</v>
      </c>
      <c r="C401" s="39" t="s">
        <v>360</v>
      </c>
      <c r="D401" s="39" t="s">
        <v>361</v>
      </c>
      <c r="E401" s="39" t="s">
        <v>305</v>
      </c>
      <c r="F401" s="68">
        <f t="shared" ref="F401:F410" si="19">G401*1.5</f>
        <v>7344</v>
      </c>
      <c r="G401" s="39">
        <v>4896</v>
      </c>
      <c r="H401" s="69" t="s">
        <v>751</v>
      </c>
    </row>
    <row r="402" spans="1:8" x14ac:dyDescent="0.25">
      <c r="A402" s="39">
        <v>2015</v>
      </c>
      <c r="B402" s="39" t="s">
        <v>440</v>
      </c>
      <c r="C402" s="39" t="s">
        <v>339</v>
      </c>
      <c r="D402" s="39" t="s">
        <v>361</v>
      </c>
      <c r="E402" s="39" t="s">
        <v>305</v>
      </c>
      <c r="F402" s="68">
        <f t="shared" si="19"/>
        <v>6880.5</v>
      </c>
      <c r="G402" s="39">
        <v>4587</v>
      </c>
      <c r="H402" s="69" t="s">
        <v>752</v>
      </c>
    </row>
    <row r="403" spans="1:8" x14ac:dyDescent="0.25">
      <c r="A403" s="39">
        <v>2015</v>
      </c>
      <c r="B403" s="39" t="s">
        <v>440</v>
      </c>
      <c r="C403" s="39" t="s">
        <v>339</v>
      </c>
      <c r="D403" s="39" t="s">
        <v>361</v>
      </c>
      <c r="E403" s="39" t="s">
        <v>305</v>
      </c>
      <c r="F403" s="68">
        <f t="shared" si="19"/>
        <v>7318.5</v>
      </c>
      <c r="G403" s="39">
        <v>4879</v>
      </c>
      <c r="H403" s="69" t="s">
        <v>753</v>
      </c>
    </row>
    <row r="404" spans="1:8" x14ac:dyDescent="0.25">
      <c r="A404" s="39">
        <v>2015</v>
      </c>
      <c r="B404" s="39" t="s">
        <v>440</v>
      </c>
      <c r="C404" s="39" t="s">
        <v>360</v>
      </c>
      <c r="D404" s="39" t="s">
        <v>361</v>
      </c>
      <c r="E404" s="39" t="s">
        <v>305</v>
      </c>
      <c r="F404" s="68">
        <f t="shared" si="19"/>
        <v>7344</v>
      </c>
      <c r="G404" s="39">
        <v>4896</v>
      </c>
      <c r="H404" s="69" t="s">
        <v>754</v>
      </c>
    </row>
    <row r="405" spans="1:8" x14ac:dyDescent="0.25">
      <c r="A405" s="39">
        <v>2015</v>
      </c>
      <c r="B405" s="39" t="s">
        <v>440</v>
      </c>
      <c r="C405" s="39" t="s">
        <v>339</v>
      </c>
      <c r="D405" s="39" t="s">
        <v>361</v>
      </c>
      <c r="E405" s="39" t="s">
        <v>305</v>
      </c>
      <c r="F405" s="68">
        <f t="shared" si="19"/>
        <v>6880.5</v>
      </c>
      <c r="G405" s="39">
        <v>4587</v>
      </c>
      <c r="H405" s="69" t="s">
        <v>755</v>
      </c>
    </row>
    <row r="406" spans="1:8" x14ac:dyDescent="0.25">
      <c r="A406" s="39">
        <v>2015</v>
      </c>
      <c r="B406" s="39" t="s">
        <v>440</v>
      </c>
      <c r="C406" s="39" t="s">
        <v>339</v>
      </c>
      <c r="D406" s="39" t="s">
        <v>361</v>
      </c>
      <c r="E406" s="39" t="s">
        <v>305</v>
      </c>
      <c r="F406" s="68">
        <f t="shared" si="19"/>
        <v>7318.5</v>
      </c>
      <c r="G406" s="39">
        <v>4879</v>
      </c>
      <c r="H406" s="69" t="s">
        <v>756</v>
      </c>
    </row>
    <row r="407" spans="1:8" x14ac:dyDescent="0.25">
      <c r="A407" s="39">
        <v>2015</v>
      </c>
      <c r="B407" s="39" t="s">
        <v>440</v>
      </c>
      <c r="C407" s="39" t="s">
        <v>351</v>
      </c>
      <c r="D407" s="39" t="s">
        <v>364</v>
      </c>
      <c r="E407" s="39" t="s">
        <v>349</v>
      </c>
      <c r="F407" s="68">
        <f t="shared" si="19"/>
        <v>6880.5</v>
      </c>
      <c r="G407" s="39">
        <v>4587</v>
      </c>
      <c r="H407" s="69" t="s">
        <v>757</v>
      </c>
    </row>
    <row r="408" spans="1:8" x14ac:dyDescent="0.25">
      <c r="A408" s="39">
        <v>2015</v>
      </c>
      <c r="B408" s="39" t="s">
        <v>440</v>
      </c>
      <c r="C408" s="39" t="s">
        <v>339</v>
      </c>
      <c r="D408" s="39" t="s">
        <v>364</v>
      </c>
      <c r="E408" s="39" t="s">
        <v>349</v>
      </c>
      <c r="F408" s="68">
        <f t="shared" si="19"/>
        <v>9486</v>
      </c>
      <c r="G408" s="39">
        <v>6324</v>
      </c>
      <c r="H408" s="69" t="s">
        <v>758</v>
      </c>
    </row>
    <row r="409" spans="1:8" x14ac:dyDescent="0.25">
      <c r="A409" s="39">
        <v>2015</v>
      </c>
      <c r="B409" s="39" t="s">
        <v>440</v>
      </c>
      <c r="C409" s="39" t="s">
        <v>351</v>
      </c>
      <c r="D409" s="39" t="s">
        <v>364</v>
      </c>
      <c r="E409" s="39" t="s">
        <v>349</v>
      </c>
      <c r="F409" s="68">
        <f t="shared" si="19"/>
        <v>6880.5</v>
      </c>
      <c r="G409" s="39">
        <v>4587</v>
      </c>
      <c r="H409" s="69" t="s">
        <v>759</v>
      </c>
    </row>
    <row r="410" spans="1:8" x14ac:dyDescent="0.25">
      <c r="A410" s="39">
        <v>2015</v>
      </c>
      <c r="B410" s="39" t="s">
        <v>440</v>
      </c>
      <c r="C410" s="39" t="s">
        <v>339</v>
      </c>
      <c r="D410" s="39" t="s">
        <v>364</v>
      </c>
      <c r="E410" s="39" t="s">
        <v>349</v>
      </c>
      <c r="F410" s="68">
        <f t="shared" si="19"/>
        <v>9486</v>
      </c>
      <c r="G410" s="39">
        <v>6324</v>
      </c>
      <c r="H410" s="69" t="s">
        <v>760</v>
      </c>
    </row>
    <row r="411" spans="1:8" x14ac:dyDescent="0.25">
      <c r="A411" s="39">
        <v>2015</v>
      </c>
      <c r="B411" s="39" t="s">
        <v>463</v>
      </c>
      <c r="C411" s="39" t="s">
        <v>339</v>
      </c>
      <c r="D411" s="39" t="s">
        <v>340</v>
      </c>
      <c r="E411" s="39" t="s">
        <v>307</v>
      </c>
      <c r="F411" s="68">
        <v>4666</v>
      </c>
      <c r="G411" s="39">
        <v>5623</v>
      </c>
      <c r="H411" s="69" t="s">
        <v>761</v>
      </c>
    </row>
    <row r="412" spans="1:8" x14ac:dyDescent="0.25">
      <c r="A412" s="39">
        <v>2015</v>
      </c>
      <c r="B412" s="39" t="s">
        <v>463</v>
      </c>
      <c r="C412" s="39" t="s">
        <v>339</v>
      </c>
      <c r="D412" s="39" t="s">
        <v>340</v>
      </c>
      <c r="E412" s="39" t="s">
        <v>307</v>
      </c>
      <c r="F412" s="68">
        <f>G412*1.5</f>
        <v>10992</v>
      </c>
      <c r="G412" s="39">
        <v>7328</v>
      </c>
      <c r="H412" s="69" t="s">
        <v>762</v>
      </c>
    </row>
    <row r="413" spans="1:8" x14ac:dyDescent="0.25">
      <c r="A413" s="39">
        <v>2015</v>
      </c>
      <c r="B413" s="39" t="s">
        <v>463</v>
      </c>
      <c r="C413" s="39" t="s">
        <v>339</v>
      </c>
      <c r="D413" s="39" t="s">
        <v>340</v>
      </c>
      <c r="E413" s="39" t="s">
        <v>307</v>
      </c>
      <c r="F413" s="68">
        <v>4666</v>
      </c>
      <c r="G413" s="39">
        <v>5623</v>
      </c>
      <c r="H413" s="69" t="s">
        <v>763</v>
      </c>
    </row>
    <row r="414" spans="1:8" x14ac:dyDescent="0.25">
      <c r="A414" s="39">
        <v>2015</v>
      </c>
      <c r="B414" s="39" t="s">
        <v>463</v>
      </c>
      <c r="C414" s="39" t="s">
        <v>339</v>
      </c>
      <c r="D414" s="39" t="s">
        <v>340</v>
      </c>
      <c r="E414" s="39" t="s">
        <v>307</v>
      </c>
      <c r="F414" s="68">
        <f>G414*1.5</f>
        <v>10992</v>
      </c>
      <c r="G414" s="39">
        <v>7328</v>
      </c>
      <c r="H414" s="69" t="s">
        <v>764</v>
      </c>
    </row>
    <row r="415" spans="1:8" x14ac:dyDescent="0.25">
      <c r="A415" s="39">
        <v>2015</v>
      </c>
      <c r="B415" s="39" t="s">
        <v>463</v>
      </c>
      <c r="C415" s="39" t="s">
        <v>339</v>
      </c>
      <c r="D415" s="39" t="s">
        <v>348</v>
      </c>
      <c r="E415" s="39" t="s">
        <v>349</v>
      </c>
      <c r="F415" s="68">
        <v>4666</v>
      </c>
      <c r="G415" s="39">
        <v>5623</v>
      </c>
      <c r="H415" s="69" t="s">
        <v>765</v>
      </c>
    </row>
    <row r="416" spans="1:8" x14ac:dyDescent="0.25">
      <c r="A416" s="39">
        <v>2015</v>
      </c>
      <c r="B416" s="39" t="s">
        <v>463</v>
      </c>
      <c r="C416" s="39" t="s">
        <v>343</v>
      </c>
      <c r="D416" s="39" t="s">
        <v>348</v>
      </c>
      <c r="E416" s="39" t="s">
        <v>349</v>
      </c>
      <c r="F416" s="68">
        <v>3897</v>
      </c>
      <c r="G416" s="39">
        <v>2598</v>
      </c>
      <c r="H416" s="69" t="s">
        <v>766</v>
      </c>
    </row>
    <row r="417" spans="1:8" x14ac:dyDescent="0.25">
      <c r="A417" s="39">
        <v>2015</v>
      </c>
      <c r="B417" s="39" t="s">
        <v>463</v>
      </c>
      <c r="C417" s="39" t="s">
        <v>339</v>
      </c>
      <c r="D417" s="39" t="s">
        <v>348</v>
      </c>
      <c r="E417" s="39" t="s">
        <v>349</v>
      </c>
      <c r="F417" s="68">
        <v>4666</v>
      </c>
      <c r="G417" s="39">
        <v>5623</v>
      </c>
      <c r="H417" s="69" t="s">
        <v>767</v>
      </c>
    </row>
    <row r="418" spans="1:8" x14ac:dyDescent="0.25">
      <c r="A418" s="39">
        <v>2015</v>
      </c>
      <c r="B418" s="39" t="s">
        <v>463</v>
      </c>
      <c r="C418" s="39" t="s">
        <v>343</v>
      </c>
      <c r="D418" s="39" t="s">
        <v>348</v>
      </c>
      <c r="E418" s="39" t="s">
        <v>349</v>
      </c>
      <c r="F418" s="68">
        <v>3897</v>
      </c>
      <c r="G418" s="39">
        <v>2598</v>
      </c>
      <c r="H418" s="69" t="s">
        <v>768</v>
      </c>
    </row>
    <row r="419" spans="1:8" x14ac:dyDescent="0.25">
      <c r="A419" s="39">
        <v>2015</v>
      </c>
      <c r="B419" s="39" t="s">
        <v>463</v>
      </c>
      <c r="C419" s="39" t="s">
        <v>343</v>
      </c>
      <c r="D419" s="39" t="s">
        <v>355</v>
      </c>
      <c r="E419" s="39" t="s">
        <v>304</v>
      </c>
      <c r="F419" s="68">
        <f t="shared" ref="F419:F436" si="20">G419*1.5</f>
        <v>747</v>
      </c>
      <c r="G419" s="39">
        <v>498</v>
      </c>
      <c r="H419" s="69" t="s">
        <v>769</v>
      </c>
    </row>
    <row r="420" spans="1:8" x14ac:dyDescent="0.25">
      <c r="A420" s="39">
        <v>2015</v>
      </c>
      <c r="B420" s="39" t="s">
        <v>463</v>
      </c>
      <c r="C420" s="39" t="s">
        <v>351</v>
      </c>
      <c r="D420" s="39" t="s">
        <v>355</v>
      </c>
      <c r="E420" s="39" t="s">
        <v>304</v>
      </c>
      <c r="F420" s="68">
        <f t="shared" si="20"/>
        <v>6880.5</v>
      </c>
      <c r="G420" s="39">
        <v>4587</v>
      </c>
      <c r="H420" s="69" t="s">
        <v>770</v>
      </c>
    </row>
    <row r="421" spans="1:8" x14ac:dyDescent="0.25">
      <c r="A421" s="39">
        <v>2015</v>
      </c>
      <c r="B421" s="39" t="s">
        <v>463</v>
      </c>
      <c r="C421" s="39" t="s">
        <v>343</v>
      </c>
      <c r="D421" s="39" t="s">
        <v>355</v>
      </c>
      <c r="E421" s="39" t="s">
        <v>304</v>
      </c>
      <c r="F421" s="68">
        <f t="shared" si="20"/>
        <v>747</v>
      </c>
      <c r="G421" s="39">
        <v>498</v>
      </c>
      <c r="H421" s="69" t="s">
        <v>771</v>
      </c>
    </row>
    <row r="422" spans="1:8" x14ac:dyDescent="0.25">
      <c r="A422" s="39">
        <v>2015</v>
      </c>
      <c r="B422" s="39" t="s">
        <v>463</v>
      </c>
      <c r="C422" s="39" t="s">
        <v>351</v>
      </c>
      <c r="D422" s="39" t="s">
        <v>355</v>
      </c>
      <c r="E422" s="39" t="s">
        <v>304</v>
      </c>
      <c r="F422" s="68">
        <f t="shared" si="20"/>
        <v>6880.5</v>
      </c>
      <c r="G422" s="39">
        <v>4587</v>
      </c>
      <c r="H422" s="69" t="s">
        <v>772</v>
      </c>
    </row>
    <row r="423" spans="1:8" x14ac:dyDescent="0.25">
      <c r="A423" s="39">
        <v>2015</v>
      </c>
      <c r="B423" s="39" t="s">
        <v>463</v>
      </c>
      <c r="C423" s="39" t="s">
        <v>343</v>
      </c>
      <c r="D423" s="39" t="s">
        <v>361</v>
      </c>
      <c r="E423" s="39" t="s">
        <v>305</v>
      </c>
      <c r="F423" s="68">
        <f t="shared" si="20"/>
        <v>3897</v>
      </c>
      <c r="G423" s="39">
        <v>2598</v>
      </c>
      <c r="H423" s="69" t="s">
        <v>773</v>
      </c>
    </row>
    <row r="424" spans="1:8" x14ac:dyDescent="0.25">
      <c r="A424" s="39">
        <v>2015</v>
      </c>
      <c r="B424" s="39" t="s">
        <v>463</v>
      </c>
      <c r="C424" s="39" t="s">
        <v>360</v>
      </c>
      <c r="D424" s="39" t="s">
        <v>361</v>
      </c>
      <c r="E424" s="39" t="s">
        <v>305</v>
      </c>
      <c r="F424" s="68">
        <f t="shared" si="20"/>
        <v>3084</v>
      </c>
      <c r="G424" s="39">
        <v>2056</v>
      </c>
      <c r="H424" s="69" t="s">
        <v>774</v>
      </c>
    </row>
    <row r="425" spans="1:8" x14ac:dyDescent="0.25">
      <c r="A425" s="39">
        <v>2015</v>
      </c>
      <c r="B425" s="39" t="s">
        <v>463</v>
      </c>
      <c r="C425" s="39" t="s">
        <v>343</v>
      </c>
      <c r="D425" s="39" t="s">
        <v>361</v>
      </c>
      <c r="E425" s="39" t="s">
        <v>305</v>
      </c>
      <c r="F425" s="68">
        <f t="shared" si="20"/>
        <v>3897</v>
      </c>
      <c r="G425" s="39">
        <v>2598</v>
      </c>
      <c r="H425" s="69" t="s">
        <v>775</v>
      </c>
    </row>
    <row r="426" spans="1:8" x14ac:dyDescent="0.25">
      <c r="A426" s="39">
        <v>2015</v>
      </c>
      <c r="B426" s="39" t="s">
        <v>463</v>
      </c>
      <c r="C426" s="39" t="s">
        <v>360</v>
      </c>
      <c r="D426" s="39" t="s">
        <v>361</v>
      </c>
      <c r="E426" s="39" t="s">
        <v>305</v>
      </c>
      <c r="F426" s="68">
        <f t="shared" si="20"/>
        <v>3084</v>
      </c>
      <c r="G426" s="39">
        <v>2056</v>
      </c>
      <c r="H426" s="69" t="s">
        <v>776</v>
      </c>
    </row>
    <row r="427" spans="1:8" x14ac:dyDescent="0.25">
      <c r="A427" s="39">
        <v>2015</v>
      </c>
      <c r="B427" s="39" t="s">
        <v>463</v>
      </c>
      <c r="C427" s="39" t="s">
        <v>351</v>
      </c>
      <c r="D427" s="39" t="s">
        <v>364</v>
      </c>
      <c r="E427" s="39" t="s">
        <v>349</v>
      </c>
      <c r="F427" s="68">
        <f t="shared" si="20"/>
        <v>12370.5</v>
      </c>
      <c r="G427" s="39">
        <v>8247</v>
      </c>
      <c r="H427" s="69" t="s">
        <v>777</v>
      </c>
    </row>
    <row r="428" spans="1:8" x14ac:dyDescent="0.25">
      <c r="A428" s="39">
        <v>2015</v>
      </c>
      <c r="B428" s="39" t="s">
        <v>463</v>
      </c>
      <c r="C428" s="39" t="s">
        <v>339</v>
      </c>
      <c r="D428" s="39" t="s">
        <v>364</v>
      </c>
      <c r="E428" s="39" t="s">
        <v>349</v>
      </c>
      <c r="F428" s="68">
        <f t="shared" si="20"/>
        <v>13231.5</v>
      </c>
      <c r="G428" s="39">
        <v>8821</v>
      </c>
      <c r="H428" s="69" t="s">
        <v>778</v>
      </c>
    </row>
    <row r="429" spans="1:8" x14ac:dyDescent="0.25">
      <c r="A429" s="39">
        <v>2015</v>
      </c>
      <c r="B429" s="39" t="s">
        <v>463</v>
      </c>
      <c r="C429" s="39" t="s">
        <v>351</v>
      </c>
      <c r="D429" s="39" t="s">
        <v>364</v>
      </c>
      <c r="E429" s="39" t="s">
        <v>349</v>
      </c>
      <c r="F429" s="68">
        <f t="shared" si="20"/>
        <v>12370.5</v>
      </c>
      <c r="G429" s="39">
        <v>8247</v>
      </c>
      <c r="H429" s="69" t="s">
        <v>779</v>
      </c>
    </row>
    <row r="430" spans="1:8" x14ac:dyDescent="0.25">
      <c r="A430" s="39">
        <v>2015</v>
      </c>
      <c r="B430" s="39" t="s">
        <v>463</v>
      </c>
      <c r="C430" s="39" t="s">
        <v>339</v>
      </c>
      <c r="D430" s="39" t="s">
        <v>364</v>
      </c>
      <c r="E430" s="39" t="s">
        <v>349</v>
      </c>
      <c r="F430" s="68">
        <f t="shared" si="20"/>
        <v>13231.5</v>
      </c>
      <c r="G430" s="39">
        <v>8821</v>
      </c>
      <c r="H430" s="69" t="s">
        <v>780</v>
      </c>
    </row>
    <row r="431" spans="1:8" x14ac:dyDescent="0.25">
      <c r="A431" s="39">
        <v>2015</v>
      </c>
      <c r="B431" s="39" t="s">
        <v>484</v>
      </c>
      <c r="C431" s="39" t="s">
        <v>343</v>
      </c>
      <c r="D431" s="39" t="s">
        <v>340</v>
      </c>
      <c r="E431" s="39" t="s">
        <v>307</v>
      </c>
      <c r="F431" s="68">
        <f t="shared" si="20"/>
        <v>8832</v>
      </c>
      <c r="G431" s="39">
        <v>5888</v>
      </c>
      <c r="H431" s="69" t="s">
        <v>781</v>
      </c>
    </row>
    <row r="432" spans="1:8" x14ac:dyDescent="0.25">
      <c r="A432" s="39">
        <v>2015</v>
      </c>
      <c r="B432" s="39" t="s">
        <v>484</v>
      </c>
      <c r="C432" s="39" t="s">
        <v>339</v>
      </c>
      <c r="D432" s="39" t="s">
        <v>340</v>
      </c>
      <c r="E432" s="39" t="s">
        <v>307</v>
      </c>
      <c r="F432" s="68">
        <f t="shared" si="20"/>
        <v>13413</v>
      </c>
      <c r="G432" s="39">
        <v>8942</v>
      </c>
      <c r="H432" s="69" t="s">
        <v>782</v>
      </c>
    </row>
    <row r="433" spans="1:8" x14ac:dyDescent="0.25">
      <c r="A433" s="39">
        <v>2015</v>
      </c>
      <c r="B433" s="39" t="s">
        <v>484</v>
      </c>
      <c r="C433" s="39" t="s">
        <v>360</v>
      </c>
      <c r="D433" s="39" t="s">
        <v>340</v>
      </c>
      <c r="E433" s="39" t="s">
        <v>307</v>
      </c>
      <c r="F433" s="68">
        <f t="shared" si="20"/>
        <v>4026</v>
      </c>
      <c r="G433" s="39">
        <v>2684</v>
      </c>
      <c r="H433" s="69" t="s">
        <v>783</v>
      </c>
    </row>
    <row r="434" spans="1:8" x14ac:dyDescent="0.25">
      <c r="A434" s="39">
        <v>2015</v>
      </c>
      <c r="B434" s="39" t="s">
        <v>484</v>
      </c>
      <c r="C434" s="39" t="s">
        <v>343</v>
      </c>
      <c r="D434" s="39" t="s">
        <v>340</v>
      </c>
      <c r="E434" s="39" t="s">
        <v>307</v>
      </c>
      <c r="F434" s="68">
        <f t="shared" si="20"/>
        <v>8832</v>
      </c>
      <c r="G434" s="39">
        <v>5888</v>
      </c>
      <c r="H434" s="69" t="s">
        <v>784</v>
      </c>
    </row>
    <row r="435" spans="1:8" x14ac:dyDescent="0.25">
      <c r="A435" s="39">
        <v>2015</v>
      </c>
      <c r="B435" s="39" t="s">
        <v>484</v>
      </c>
      <c r="C435" s="39" t="s">
        <v>339</v>
      </c>
      <c r="D435" s="39" t="s">
        <v>340</v>
      </c>
      <c r="E435" s="39" t="s">
        <v>307</v>
      </c>
      <c r="F435" s="68">
        <f t="shared" si="20"/>
        <v>13413</v>
      </c>
      <c r="G435" s="39">
        <v>8942</v>
      </c>
      <c r="H435" s="69" t="s">
        <v>785</v>
      </c>
    </row>
    <row r="436" spans="1:8" x14ac:dyDescent="0.25">
      <c r="A436" s="39">
        <v>2015</v>
      </c>
      <c r="B436" s="39" t="s">
        <v>484</v>
      </c>
      <c r="C436" s="39" t="s">
        <v>360</v>
      </c>
      <c r="D436" s="39" t="s">
        <v>340</v>
      </c>
      <c r="E436" s="39" t="s">
        <v>307</v>
      </c>
      <c r="F436" s="68">
        <f t="shared" si="20"/>
        <v>4026</v>
      </c>
      <c r="G436" s="39">
        <v>2684</v>
      </c>
      <c r="H436" s="69" t="s">
        <v>786</v>
      </c>
    </row>
    <row r="437" spans="1:8" x14ac:dyDescent="0.25">
      <c r="A437" s="39">
        <v>2015</v>
      </c>
      <c r="B437" s="39" t="s">
        <v>484</v>
      </c>
      <c r="C437" s="39" t="s">
        <v>343</v>
      </c>
      <c r="D437" s="39" t="s">
        <v>348</v>
      </c>
      <c r="E437" s="39" t="s">
        <v>349</v>
      </c>
      <c r="F437" s="68">
        <v>8832</v>
      </c>
      <c r="G437" s="39">
        <v>5888</v>
      </c>
      <c r="H437" s="69" t="s">
        <v>787</v>
      </c>
    </row>
    <row r="438" spans="1:8" x14ac:dyDescent="0.25">
      <c r="A438" s="39">
        <v>2015</v>
      </c>
      <c r="B438" s="39" t="s">
        <v>484</v>
      </c>
      <c r="C438" s="39" t="s">
        <v>351</v>
      </c>
      <c r="D438" s="39" t="s">
        <v>348</v>
      </c>
      <c r="E438" s="39" t="s">
        <v>349</v>
      </c>
      <c r="F438" s="68">
        <v>3547.5</v>
      </c>
      <c r="G438" s="39">
        <v>2365</v>
      </c>
      <c r="H438" s="69" t="s">
        <v>788</v>
      </c>
    </row>
    <row r="439" spans="1:8" x14ac:dyDescent="0.25">
      <c r="A439" s="39">
        <v>2015</v>
      </c>
      <c r="B439" s="39" t="s">
        <v>484</v>
      </c>
      <c r="C439" s="39" t="s">
        <v>343</v>
      </c>
      <c r="D439" s="39" t="s">
        <v>348</v>
      </c>
      <c r="E439" s="39" t="s">
        <v>349</v>
      </c>
      <c r="F439" s="68">
        <v>8832</v>
      </c>
      <c r="G439" s="39">
        <v>5888</v>
      </c>
      <c r="H439" s="69" t="s">
        <v>789</v>
      </c>
    </row>
    <row r="440" spans="1:8" x14ac:dyDescent="0.25">
      <c r="A440" s="39">
        <v>2015</v>
      </c>
      <c r="B440" s="39" t="s">
        <v>484</v>
      </c>
      <c r="C440" s="39" t="s">
        <v>351</v>
      </c>
      <c r="D440" s="39" t="s">
        <v>348</v>
      </c>
      <c r="E440" s="39" t="s">
        <v>349</v>
      </c>
      <c r="F440" s="68">
        <v>3547.5</v>
      </c>
      <c r="G440" s="39">
        <v>2365</v>
      </c>
      <c r="H440" s="69" t="s">
        <v>790</v>
      </c>
    </row>
    <row r="441" spans="1:8" x14ac:dyDescent="0.25">
      <c r="A441" s="39">
        <v>2015</v>
      </c>
      <c r="B441" s="39" t="s">
        <v>484</v>
      </c>
      <c r="C441" s="39" t="s">
        <v>339</v>
      </c>
      <c r="D441" s="39" t="s">
        <v>355</v>
      </c>
      <c r="E441" s="39" t="s">
        <v>304</v>
      </c>
      <c r="F441" s="68">
        <f t="shared" ref="F441:F448" si="21">G441*1.5</f>
        <v>9486</v>
      </c>
      <c r="G441" s="39">
        <v>6324</v>
      </c>
      <c r="H441" s="69" t="s">
        <v>791</v>
      </c>
    </row>
    <row r="442" spans="1:8" x14ac:dyDescent="0.25">
      <c r="A442" s="39">
        <v>2015</v>
      </c>
      <c r="B442" s="39" t="s">
        <v>484</v>
      </c>
      <c r="C442" s="39" t="s">
        <v>360</v>
      </c>
      <c r="D442" s="39" t="s">
        <v>355</v>
      </c>
      <c r="E442" s="39" t="s">
        <v>304</v>
      </c>
      <c r="F442" s="68">
        <f t="shared" si="21"/>
        <v>7342.5</v>
      </c>
      <c r="G442" s="39">
        <v>4895</v>
      </c>
      <c r="H442" s="69" t="s">
        <v>792</v>
      </c>
    </row>
    <row r="443" spans="1:8" x14ac:dyDescent="0.25">
      <c r="A443" s="39">
        <v>2015</v>
      </c>
      <c r="B443" s="39" t="s">
        <v>484</v>
      </c>
      <c r="C443" s="39" t="s">
        <v>339</v>
      </c>
      <c r="D443" s="39" t="s">
        <v>355</v>
      </c>
      <c r="E443" s="39" t="s">
        <v>304</v>
      </c>
      <c r="F443" s="68">
        <f t="shared" si="21"/>
        <v>9486</v>
      </c>
      <c r="G443" s="39">
        <v>6324</v>
      </c>
      <c r="H443" s="69" t="s">
        <v>793</v>
      </c>
    </row>
    <row r="444" spans="1:8" x14ac:dyDescent="0.25">
      <c r="A444" s="39">
        <v>2015</v>
      </c>
      <c r="B444" s="39" t="s">
        <v>484</v>
      </c>
      <c r="C444" s="39" t="s">
        <v>360</v>
      </c>
      <c r="D444" s="39" t="s">
        <v>355</v>
      </c>
      <c r="E444" s="39" t="s">
        <v>304</v>
      </c>
      <c r="F444" s="68">
        <f t="shared" si="21"/>
        <v>7342.5</v>
      </c>
      <c r="G444" s="39">
        <v>4895</v>
      </c>
      <c r="H444" s="69" t="s">
        <v>794</v>
      </c>
    </row>
    <row r="445" spans="1:8" x14ac:dyDescent="0.25">
      <c r="A445" s="39">
        <v>2015</v>
      </c>
      <c r="B445" s="39" t="s">
        <v>484</v>
      </c>
      <c r="C445" s="39" t="s">
        <v>351</v>
      </c>
      <c r="D445" s="39" t="s">
        <v>361</v>
      </c>
      <c r="E445" s="39" t="s">
        <v>305</v>
      </c>
      <c r="F445" s="68">
        <f t="shared" si="21"/>
        <v>3547.5</v>
      </c>
      <c r="G445" s="39">
        <v>2365</v>
      </c>
      <c r="H445" s="69" t="s">
        <v>795</v>
      </c>
    </row>
    <row r="446" spans="1:8" x14ac:dyDescent="0.25">
      <c r="A446" s="39">
        <v>2015</v>
      </c>
      <c r="B446" s="39" t="s">
        <v>484</v>
      </c>
      <c r="C446" s="39" t="s">
        <v>339</v>
      </c>
      <c r="D446" s="39" t="s">
        <v>361</v>
      </c>
      <c r="E446" s="39" t="s">
        <v>305</v>
      </c>
      <c r="F446" s="68">
        <f t="shared" si="21"/>
        <v>3238.5</v>
      </c>
      <c r="G446" s="39">
        <v>2159</v>
      </c>
      <c r="H446" s="69" t="s">
        <v>796</v>
      </c>
    </row>
    <row r="447" spans="1:8" x14ac:dyDescent="0.25">
      <c r="A447" s="39">
        <v>2015</v>
      </c>
      <c r="B447" s="39" t="s">
        <v>484</v>
      </c>
      <c r="C447" s="39" t="s">
        <v>351</v>
      </c>
      <c r="D447" s="39" t="s">
        <v>361</v>
      </c>
      <c r="E447" s="39" t="s">
        <v>305</v>
      </c>
      <c r="F447" s="68">
        <f t="shared" si="21"/>
        <v>3547.5</v>
      </c>
      <c r="G447" s="39">
        <v>2365</v>
      </c>
      <c r="H447" s="69" t="s">
        <v>797</v>
      </c>
    </row>
    <row r="448" spans="1:8" x14ac:dyDescent="0.25">
      <c r="A448" s="39">
        <v>2015</v>
      </c>
      <c r="B448" s="39" t="s">
        <v>484</v>
      </c>
      <c r="C448" s="39" t="s">
        <v>339</v>
      </c>
      <c r="D448" s="39" t="s">
        <v>361</v>
      </c>
      <c r="E448" s="39" t="s">
        <v>305</v>
      </c>
      <c r="F448" s="68">
        <f t="shared" si="21"/>
        <v>3238.5</v>
      </c>
      <c r="G448" s="39">
        <v>2159</v>
      </c>
      <c r="H448" s="69" t="s">
        <v>798</v>
      </c>
    </row>
  </sheetData>
  <mergeCells count="2">
    <mergeCell ref="A1:H1"/>
    <mergeCell ref="A2:H2"/>
  </mergeCells>
  <pageMargins left="0.7" right="0.7" top="0.75" bottom="0.75" header="0.3" footer="0.3"/>
  <pageSetup paperSize="0" orientation="portrait" horizontalDpi="0" verticalDpi="0" copie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D028C-29AB-4248-A1C1-E804E021C16C}">
  <sheetPr codeName="Blad22"/>
  <dimension ref="A1:AG19"/>
  <sheetViews>
    <sheetView workbookViewId="0">
      <selection activeCell="G2" sqref="G2"/>
    </sheetView>
  </sheetViews>
  <sheetFormatPr defaultRowHeight="15" x14ac:dyDescent="0.2"/>
  <cols>
    <col min="1" max="1" width="28.7109375" style="16" bestFit="1" customWidth="1"/>
    <col min="2" max="2" width="12" style="16" bestFit="1" customWidth="1"/>
    <col min="3" max="3" width="26" style="29" bestFit="1" customWidth="1"/>
    <col min="4" max="4" width="16.42578125" style="16" bestFit="1" customWidth="1"/>
    <col min="5" max="5" width="9.140625" style="16"/>
    <col min="6" max="6" width="26.28515625" style="16" bestFit="1" customWidth="1"/>
    <col min="7" max="7" width="14.28515625" style="16" bestFit="1" customWidth="1"/>
    <col min="8" max="8" width="11.7109375" style="16" bestFit="1" customWidth="1"/>
    <col min="9" max="9" width="6" style="16" bestFit="1" customWidth="1"/>
    <col min="10" max="10" width="8.140625" style="16" bestFit="1" customWidth="1"/>
    <col min="11" max="12" width="6" style="16" bestFit="1" customWidth="1"/>
    <col min="13" max="13" width="6.28515625" style="16" bestFit="1" customWidth="1"/>
    <col min="14" max="14" width="6.85546875" style="16" bestFit="1" customWidth="1"/>
    <col min="15" max="15" width="6.5703125" style="16" bestFit="1" customWidth="1"/>
    <col min="16" max="16" width="6" style="16" bestFit="1" customWidth="1"/>
    <col min="17" max="17" width="9.7109375" style="16" bestFit="1" customWidth="1"/>
    <col min="18" max="18" width="10" style="16" bestFit="1" customWidth="1"/>
    <col min="19" max="19" width="13.7109375" style="16" bestFit="1" customWidth="1"/>
    <col min="20" max="20" width="6.28515625" style="16" bestFit="1" customWidth="1"/>
    <col min="21" max="21" width="6.5703125" style="16" bestFit="1" customWidth="1"/>
    <col min="22" max="22" width="18" style="16" bestFit="1" customWidth="1"/>
    <col min="23" max="23" width="10" style="16" bestFit="1" customWidth="1"/>
    <col min="24" max="24" width="12.85546875" style="16" bestFit="1" customWidth="1"/>
    <col min="25" max="25" width="9" style="16" bestFit="1" customWidth="1"/>
    <col min="26" max="26" width="12.85546875" style="16" bestFit="1" customWidth="1"/>
    <col min="27" max="27" width="14.140625" style="16" bestFit="1" customWidth="1"/>
    <col min="28" max="28" width="12.85546875" style="16" bestFit="1" customWidth="1"/>
    <col min="29" max="29" width="14.140625" style="16" bestFit="1" customWidth="1"/>
    <col min="30" max="30" width="12.85546875" style="16" bestFit="1" customWidth="1"/>
    <col min="31" max="31" width="11.85546875" style="16" bestFit="1" customWidth="1"/>
    <col min="32" max="32" width="14" style="16" bestFit="1" customWidth="1"/>
    <col min="33" max="33" width="10" style="16" bestFit="1" customWidth="1"/>
    <col min="34" max="16384" width="9.140625" style="16"/>
  </cols>
  <sheetData>
    <row r="1" spans="1:33" x14ac:dyDescent="0.2">
      <c r="A1" s="18" t="s">
        <v>64</v>
      </c>
      <c r="B1" s="18" t="s">
        <v>65</v>
      </c>
      <c r="C1" s="23" t="s">
        <v>66</v>
      </c>
      <c r="D1" s="18" t="s">
        <v>67</v>
      </c>
      <c r="F1" s="70"/>
      <c r="G1" s="70"/>
      <c r="H1" s="70"/>
      <c r="I1" s="70"/>
      <c r="J1" s="70"/>
    </row>
    <row r="2" spans="1:33" ht="15.75" customHeight="1" x14ac:dyDescent="0.25">
      <c r="A2" s="20">
        <v>43466</v>
      </c>
      <c r="B2" s="19">
        <v>44.15</v>
      </c>
      <c r="C2" s="24" t="s">
        <v>51</v>
      </c>
      <c r="D2" s="16" t="s">
        <v>68</v>
      </c>
      <c r="F2" s="71" t="s">
        <v>799</v>
      </c>
      <c r="G2" s="70"/>
      <c r="H2" s="70"/>
      <c r="I2" s="70"/>
      <c r="J2" s="70"/>
    </row>
    <row r="3" spans="1:33" ht="15" customHeight="1" x14ac:dyDescent="0.2">
      <c r="A3" s="20">
        <v>43471</v>
      </c>
      <c r="B3" s="19">
        <v>98.53</v>
      </c>
      <c r="C3" s="24" t="s">
        <v>51</v>
      </c>
      <c r="D3" s="16" t="s">
        <v>68</v>
      </c>
    </row>
    <row r="4" spans="1:33" ht="15.75" x14ac:dyDescent="0.25">
      <c r="A4" s="20">
        <v>43480</v>
      </c>
      <c r="B4" s="19">
        <v>66.02</v>
      </c>
      <c r="C4" s="24" t="s">
        <v>51</v>
      </c>
      <c r="D4" s="16" t="s">
        <v>77</v>
      </c>
      <c r="T4"/>
      <c r="U4"/>
      <c r="V4"/>
      <c r="W4"/>
      <c r="X4"/>
      <c r="Y4"/>
      <c r="Z4"/>
      <c r="AA4"/>
      <c r="AB4"/>
      <c r="AC4"/>
      <c r="AD4"/>
      <c r="AE4"/>
      <c r="AF4"/>
      <c r="AG4"/>
    </row>
    <row r="5" spans="1:33" ht="15.75" x14ac:dyDescent="0.25">
      <c r="A5" s="20">
        <v>43488</v>
      </c>
      <c r="B5" s="19">
        <v>30.78</v>
      </c>
      <c r="C5" s="24" t="s">
        <v>51</v>
      </c>
      <c r="D5" s="16" t="s">
        <v>79</v>
      </c>
      <c r="T5"/>
      <c r="U5"/>
      <c r="V5"/>
      <c r="W5"/>
      <c r="X5"/>
      <c r="Y5"/>
      <c r="Z5"/>
      <c r="AA5"/>
      <c r="AB5"/>
      <c r="AC5"/>
      <c r="AD5"/>
      <c r="AE5"/>
      <c r="AF5"/>
      <c r="AG5"/>
    </row>
    <row r="6" spans="1:33" ht="15.75" x14ac:dyDescent="0.25">
      <c r="A6" s="20">
        <v>43494</v>
      </c>
      <c r="B6" s="19">
        <v>22.05</v>
      </c>
      <c r="C6" s="24" t="s">
        <v>51</v>
      </c>
      <c r="D6" s="16" t="s">
        <v>80</v>
      </c>
      <c r="T6"/>
      <c r="U6"/>
      <c r="V6"/>
      <c r="W6"/>
      <c r="X6"/>
      <c r="Y6"/>
      <c r="Z6"/>
      <c r="AA6"/>
      <c r="AB6"/>
      <c r="AC6"/>
      <c r="AD6"/>
      <c r="AE6"/>
      <c r="AF6"/>
      <c r="AG6"/>
    </row>
    <row r="7" spans="1:33" ht="15.75" x14ac:dyDescent="0.25">
      <c r="A7" s="20">
        <v>43482</v>
      </c>
      <c r="B7" s="19">
        <v>23.33</v>
      </c>
      <c r="C7" s="25" t="s">
        <v>72</v>
      </c>
      <c r="D7" s="16" t="s">
        <v>73</v>
      </c>
      <c r="T7"/>
      <c r="U7"/>
      <c r="V7"/>
      <c r="W7"/>
      <c r="X7"/>
      <c r="Y7"/>
      <c r="Z7"/>
      <c r="AA7"/>
      <c r="AB7"/>
      <c r="AC7"/>
      <c r="AD7"/>
      <c r="AE7"/>
      <c r="AF7"/>
      <c r="AG7"/>
    </row>
    <row r="8" spans="1:33" ht="15.75" x14ac:dyDescent="0.25">
      <c r="A8" s="20">
        <v>43487</v>
      </c>
      <c r="B8" s="19">
        <v>15</v>
      </c>
      <c r="C8" s="25" t="s">
        <v>72</v>
      </c>
      <c r="D8" s="16" t="s">
        <v>73</v>
      </c>
      <c r="T8"/>
      <c r="U8"/>
      <c r="V8"/>
      <c r="W8"/>
      <c r="X8"/>
      <c r="Y8"/>
      <c r="Z8"/>
      <c r="AA8"/>
      <c r="AB8"/>
      <c r="AC8"/>
      <c r="AD8"/>
      <c r="AE8"/>
      <c r="AF8"/>
      <c r="AG8"/>
    </row>
    <row r="9" spans="1:33" ht="15.75" x14ac:dyDescent="0.25">
      <c r="A9" s="20">
        <v>43474</v>
      </c>
      <c r="B9" s="19">
        <v>50.32</v>
      </c>
      <c r="C9" s="26" t="s">
        <v>70</v>
      </c>
      <c r="D9" s="16" t="s">
        <v>71</v>
      </c>
      <c r="T9"/>
      <c r="U9"/>
      <c r="V9"/>
      <c r="W9"/>
      <c r="X9"/>
      <c r="Y9"/>
      <c r="Z9"/>
      <c r="AA9"/>
      <c r="AB9"/>
      <c r="AC9"/>
      <c r="AD9"/>
      <c r="AE9"/>
      <c r="AF9"/>
      <c r="AG9"/>
    </row>
    <row r="10" spans="1:33" ht="15.75" x14ac:dyDescent="0.25">
      <c r="A10" s="20">
        <v>43479</v>
      </c>
      <c r="B10" s="19">
        <v>22.74</v>
      </c>
      <c r="C10" s="26" t="s">
        <v>70</v>
      </c>
      <c r="D10" s="16" t="s">
        <v>76</v>
      </c>
      <c r="T10"/>
      <c r="U10"/>
      <c r="V10"/>
      <c r="W10"/>
      <c r="X10"/>
      <c r="Y10"/>
      <c r="Z10"/>
      <c r="AA10"/>
      <c r="AB10"/>
      <c r="AC10"/>
      <c r="AD10"/>
      <c r="AE10"/>
      <c r="AF10"/>
      <c r="AG10"/>
    </row>
    <row r="11" spans="1:33" ht="15.75" x14ac:dyDescent="0.25">
      <c r="A11" s="20">
        <v>43473</v>
      </c>
      <c r="B11" s="19">
        <v>60</v>
      </c>
      <c r="C11" s="27" t="s">
        <v>50</v>
      </c>
      <c r="D11" s="16" t="s">
        <v>69</v>
      </c>
      <c r="T11"/>
      <c r="U11"/>
      <c r="V11"/>
      <c r="W11"/>
      <c r="X11"/>
      <c r="Y11"/>
      <c r="Z11"/>
      <c r="AA11"/>
      <c r="AB11"/>
      <c r="AC11"/>
      <c r="AD11"/>
      <c r="AE11"/>
      <c r="AF11"/>
      <c r="AG11"/>
    </row>
    <row r="12" spans="1:33" ht="15.75" x14ac:dyDescent="0.25">
      <c r="A12" s="20">
        <v>43470</v>
      </c>
      <c r="B12" s="19">
        <v>250</v>
      </c>
      <c r="C12" s="28" t="s">
        <v>81</v>
      </c>
      <c r="D12" s="16" t="s">
        <v>75</v>
      </c>
      <c r="T12"/>
      <c r="U12"/>
      <c r="V12"/>
      <c r="W12"/>
      <c r="X12"/>
      <c r="Y12"/>
      <c r="Z12"/>
      <c r="AA12"/>
      <c r="AB12"/>
      <c r="AC12"/>
      <c r="AD12"/>
      <c r="AE12"/>
      <c r="AF12"/>
      <c r="AG12"/>
    </row>
    <row r="13" spans="1:33" ht="15.75" x14ac:dyDescent="0.25">
      <c r="A13" s="20">
        <v>43477</v>
      </c>
      <c r="B13" s="19">
        <v>50.15</v>
      </c>
      <c r="C13" s="28" t="s">
        <v>81</v>
      </c>
      <c r="D13" s="16" t="s">
        <v>78</v>
      </c>
      <c r="T13"/>
      <c r="U13"/>
      <c r="V13"/>
      <c r="W13"/>
      <c r="X13"/>
      <c r="Y13"/>
      <c r="Z13"/>
      <c r="AA13"/>
      <c r="AB13"/>
      <c r="AC13"/>
      <c r="AD13"/>
      <c r="AE13"/>
      <c r="AF13"/>
      <c r="AG13"/>
    </row>
    <row r="14" spans="1:33" ht="15.75" x14ac:dyDescent="0.25">
      <c r="A14" s="20">
        <v>43477</v>
      </c>
      <c r="B14" s="19">
        <v>22.13</v>
      </c>
      <c r="C14" s="28" t="s">
        <v>81</v>
      </c>
      <c r="D14" s="16" t="s">
        <v>74</v>
      </c>
      <c r="T14"/>
      <c r="U14"/>
      <c r="V14"/>
      <c r="W14"/>
      <c r="X14"/>
      <c r="Y14"/>
      <c r="Z14"/>
      <c r="AA14"/>
      <c r="AB14"/>
      <c r="AC14"/>
      <c r="AD14"/>
      <c r="AE14"/>
      <c r="AF14"/>
      <c r="AG14"/>
    </row>
    <row r="15" spans="1:33" ht="15.75" x14ac:dyDescent="0.25">
      <c r="T15"/>
      <c r="U15"/>
      <c r="V15"/>
      <c r="W15"/>
      <c r="X15"/>
      <c r="Y15"/>
      <c r="Z15"/>
      <c r="AA15"/>
      <c r="AB15"/>
      <c r="AC15"/>
      <c r="AD15"/>
      <c r="AE15"/>
      <c r="AF15"/>
      <c r="AG15"/>
    </row>
    <row r="16" spans="1:33" ht="15.75" x14ac:dyDescent="0.25">
      <c r="T16"/>
      <c r="U16"/>
      <c r="V16"/>
      <c r="W16"/>
      <c r="X16"/>
      <c r="Y16"/>
      <c r="Z16"/>
      <c r="AA16"/>
      <c r="AB16"/>
      <c r="AC16"/>
      <c r="AD16"/>
      <c r="AE16"/>
      <c r="AF16"/>
      <c r="AG16"/>
    </row>
    <row r="17" spans="20:33" ht="15.75" x14ac:dyDescent="0.25">
      <c r="T17"/>
      <c r="U17"/>
      <c r="V17"/>
      <c r="W17"/>
      <c r="X17"/>
      <c r="Y17"/>
      <c r="Z17"/>
      <c r="AA17"/>
      <c r="AB17"/>
      <c r="AC17"/>
      <c r="AD17"/>
      <c r="AE17"/>
      <c r="AF17"/>
      <c r="AG17"/>
    </row>
    <row r="18" spans="20:33" ht="15.75" x14ac:dyDescent="0.25">
      <c r="T18"/>
      <c r="U18"/>
      <c r="V18"/>
      <c r="W18"/>
      <c r="X18"/>
      <c r="Y18"/>
      <c r="Z18"/>
      <c r="AA18"/>
      <c r="AB18"/>
      <c r="AC18"/>
      <c r="AD18"/>
      <c r="AE18"/>
      <c r="AF18"/>
      <c r="AG18"/>
    </row>
    <row r="19" spans="20:33" ht="15.75" x14ac:dyDescent="0.25">
      <c r="T19"/>
      <c r="U19"/>
      <c r="V19"/>
      <c r="W19"/>
      <c r="X19"/>
      <c r="Y19"/>
      <c r="Z19"/>
      <c r="AA19"/>
      <c r="AB19"/>
      <c r="AC19"/>
      <c r="AD19"/>
      <c r="AE19"/>
      <c r="AF19"/>
      <c r="AG19"/>
    </row>
  </sheetData>
  <autoFilter ref="A1:D1" xr:uid="{4A31B0C6-00EB-4F49-85D0-C19D93FA2ADE}">
    <sortState xmlns:xlrd2="http://schemas.microsoft.com/office/spreadsheetml/2017/richdata2" ref="A2:D14">
      <sortCondition ref="C1"/>
    </sortState>
  </autoFilter>
  <pageMargins left="0.7" right="0.7" top="0.75" bottom="0.75" header="0.3" footer="0.3"/>
  <pageSetup paperSize="0" orientation="portrait" horizontalDpi="0" verticalDpi="0" copie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123B1-4EA7-4AB6-81A5-7F9F87ED6A9F}">
  <sheetPr codeName="Blad23"/>
  <dimension ref="A1:P23"/>
  <sheetViews>
    <sheetView topLeftCell="A4" workbookViewId="0">
      <selection activeCell="E14" sqref="E14"/>
    </sheetView>
  </sheetViews>
  <sheetFormatPr defaultRowHeight="15" x14ac:dyDescent="0.25"/>
  <cols>
    <col min="1" max="1" width="13.42578125" bestFit="1" customWidth="1"/>
    <col min="2" max="2" width="16.42578125" customWidth="1"/>
    <col min="3" max="3" width="9" bestFit="1" customWidth="1"/>
    <col min="4" max="4" width="8.28515625" bestFit="1" customWidth="1"/>
    <col min="14" max="15" width="13.7109375" bestFit="1" customWidth="1"/>
    <col min="16" max="16" width="15.28515625" bestFit="1" customWidth="1"/>
  </cols>
  <sheetData>
    <row r="1" spans="1:16" x14ac:dyDescent="0.25">
      <c r="A1" s="97" t="s">
        <v>802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</row>
    <row r="2" spans="1:16" x14ac:dyDescent="0.25">
      <c r="A2" s="103" t="s">
        <v>803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</row>
    <row r="4" spans="1:16" x14ac:dyDescent="0.25">
      <c r="C4" s="72" t="s">
        <v>810</v>
      </c>
    </row>
    <row r="5" spans="1:16" x14ac:dyDescent="0.25">
      <c r="A5" s="73" t="s">
        <v>804</v>
      </c>
      <c r="B5" s="73" t="s">
        <v>805</v>
      </c>
      <c r="C5" s="74">
        <v>43745</v>
      </c>
      <c r="D5" s="74">
        <v>43746</v>
      </c>
      <c r="E5" s="74">
        <v>43747</v>
      </c>
      <c r="F5" s="74">
        <v>43748</v>
      </c>
      <c r="G5" s="74">
        <v>43749</v>
      </c>
      <c r="H5" s="74">
        <v>43750</v>
      </c>
      <c r="I5" s="74">
        <v>43751</v>
      </c>
      <c r="J5" s="74">
        <v>43752</v>
      </c>
      <c r="K5" s="74">
        <v>43753</v>
      </c>
      <c r="L5" s="74">
        <v>43754</v>
      </c>
      <c r="M5" s="74">
        <v>43755</v>
      </c>
      <c r="N5" s="62" t="s">
        <v>57</v>
      </c>
      <c r="O5" s="62" t="s">
        <v>58</v>
      </c>
      <c r="P5" s="31" t="s">
        <v>814</v>
      </c>
    </row>
    <row r="6" spans="1:16" x14ac:dyDescent="0.25">
      <c r="A6" s="11" t="s">
        <v>809</v>
      </c>
      <c r="B6" s="75">
        <v>1.75</v>
      </c>
      <c r="C6" s="76">
        <v>1</v>
      </c>
      <c r="D6" s="76">
        <v>7</v>
      </c>
      <c r="E6" s="76">
        <v>2</v>
      </c>
      <c r="F6" s="76">
        <v>5</v>
      </c>
      <c r="G6" s="76">
        <v>6</v>
      </c>
      <c r="H6" s="76">
        <v>7</v>
      </c>
      <c r="I6" s="76">
        <v>9</v>
      </c>
      <c r="J6" s="76">
        <v>0</v>
      </c>
      <c r="K6" s="76">
        <f>-L83</f>
        <v>0</v>
      </c>
      <c r="L6" s="76">
        <v>2</v>
      </c>
      <c r="M6" s="76">
        <v>1</v>
      </c>
      <c r="N6" s="78"/>
      <c r="O6" s="78"/>
      <c r="P6" s="9"/>
    </row>
    <row r="7" spans="1:16" x14ac:dyDescent="0.25">
      <c r="A7" s="11" t="s">
        <v>811</v>
      </c>
      <c r="B7" s="77">
        <v>1</v>
      </c>
      <c r="C7" s="76">
        <v>4</v>
      </c>
      <c r="D7" s="76">
        <v>2</v>
      </c>
      <c r="E7" s="76">
        <v>3</v>
      </c>
      <c r="F7" s="76">
        <v>2</v>
      </c>
      <c r="G7" s="76">
        <v>1</v>
      </c>
      <c r="H7" s="76">
        <v>3</v>
      </c>
      <c r="I7" s="76">
        <v>4</v>
      </c>
      <c r="J7" s="76">
        <v>6</v>
      </c>
      <c r="K7" s="76">
        <v>7</v>
      </c>
      <c r="L7" s="76">
        <v>9</v>
      </c>
      <c r="M7" s="76">
        <v>1</v>
      </c>
      <c r="N7" s="78"/>
      <c r="O7" s="78"/>
      <c r="P7" s="9"/>
    </row>
    <row r="8" spans="1:16" x14ac:dyDescent="0.25">
      <c r="A8" s="11" t="s">
        <v>806</v>
      </c>
      <c r="B8" s="75">
        <v>1.25</v>
      </c>
      <c r="C8" s="76">
        <v>4</v>
      </c>
      <c r="D8" s="76">
        <v>3</v>
      </c>
      <c r="E8" s="76">
        <v>2</v>
      </c>
      <c r="F8" s="76">
        <v>7</v>
      </c>
      <c r="G8" s="76">
        <v>6</v>
      </c>
      <c r="H8" s="76">
        <v>7</v>
      </c>
      <c r="I8" s="76">
        <v>7</v>
      </c>
      <c r="J8" s="76">
        <v>8</v>
      </c>
      <c r="K8" s="76">
        <v>5</v>
      </c>
      <c r="L8" s="76">
        <v>4</v>
      </c>
      <c r="M8" s="76">
        <v>3</v>
      </c>
      <c r="N8" s="78"/>
      <c r="O8" s="78"/>
      <c r="P8" s="9"/>
    </row>
    <row r="9" spans="1:16" x14ac:dyDescent="0.25">
      <c r="A9" s="11" t="s">
        <v>812</v>
      </c>
      <c r="B9" s="77">
        <v>1.5</v>
      </c>
      <c r="C9" s="76">
        <v>5</v>
      </c>
      <c r="D9" s="76">
        <v>2</v>
      </c>
      <c r="E9" s="76">
        <v>4</v>
      </c>
      <c r="F9" s="76">
        <v>2</v>
      </c>
      <c r="G9" s="76">
        <v>3</v>
      </c>
      <c r="H9" s="76">
        <v>2</v>
      </c>
      <c r="I9" s="76">
        <v>1</v>
      </c>
      <c r="J9" s="76">
        <v>3</v>
      </c>
      <c r="K9" s="76">
        <v>1</v>
      </c>
      <c r="L9" s="76">
        <v>2</v>
      </c>
      <c r="M9" s="76">
        <v>3</v>
      </c>
      <c r="N9" s="78"/>
      <c r="O9" s="78"/>
      <c r="P9" s="9"/>
    </row>
    <row r="10" spans="1:16" x14ac:dyDescent="0.25">
      <c r="A10" s="11" t="s">
        <v>813</v>
      </c>
      <c r="B10" s="77">
        <v>1.3</v>
      </c>
      <c r="C10" s="76">
        <v>6</v>
      </c>
      <c r="D10" s="76">
        <v>7</v>
      </c>
      <c r="E10" s="76">
        <v>8</v>
      </c>
      <c r="F10" s="76">
        <v>9</v>
      </c>
      <c r="G10" s="76">
        <v>0</v>
      </c>
      <c r="H10" s="76">
        <v>11</v>
      </c>
      <c r="I10" s="76">
        <v>1</v>
      </c>
      <c r="J10" s="76">
        <v>2</v>
      </c>
      <c r="K10" s="76">
        <v>4</v>
      </c>
      <c r="L10" s="76">
        <v>5</v>
      </c>
      <c r="M10" s="76">
        <v>6</v>
      </c>
      <c r="N10" s="78"/>
      <c r="O10" s="78"/>
      <c r="P10" s="9"/>
    </row>
    <row r="11" spans="1:16" x14ac:dyDescent="0.25">
      <c r="A11" s="11" t="s">
        <v>807</v>
      </c>
      <c r="B11" s="75">
        <v>1</v>
      </c>
      <c r="C11" s="76">
        <v>7</v>
      </c>
      <c r="D11" s="76">
        <v>2</v>
      </c>
      <c r="E11" s="76">
        <v>2</v>
      </c>
      <c r="F11" s="76">
        <v>1</v>
      </c>
      <c r="G11" s="76">
        <v>1</v>
      </c>
      <c r="H11" s="76">
        <v>6</v>
      </c>
      <c r="I11" s="76">
        <v>4</v>
      </c>
      <c r="J11" s="76">
        <v>3</v>
      </c>
      <c r="K11" s="76">
        <v>4</v>
      </c>
      <c r="L11" s="76">
        <v>7</v>
      </c>
      <c r="M11" s="76">
        <v>8</v>
      </c>
      <c r="N11" s="78"/>
      <c r="O11" s="78"/>
      <c r="P11" s="9"/>
    </row>
    <row r="12" spans="1:16" x14ac:dyDescent="0.25">
      <c r="A12" s="11" t="s">
        <v>808</v>
      </c>
      <c r="B12" s="75">
        <v>1.5</v>
      </c>
      <c r="C12" s="76">
        <v>9</v>
      </c>
      <c r="D12" s="76">
        <v>1</v>
      </c>
      <c r="E12" s="76">
        <v>5</v>
      </c>
      <c r="F12" s="76">
        <v>2</v>
      </c>
      <c r="G12" s="76">
        <v>4</v>
      </c>
      <c r="H12" s="76">
        <v>2</v>
      </c>
      <c r="I12" s="76">
        <v>3</v>
      </c>
      <c r="J12" s="76">
        <v>2</v>
      </c>
      <c r="K12" s="76">
        <v>1</v>
      </c>
      <c r="L12" s="76">
        <v>3</v>
      </c>
      <c r="M12" s="76">
        <v>4</v>
      </c>
      <c r="N12" s="78"/>
      <c r="O12" s="78"/>
      <c r="P12" s="9"/>
    </row>
    <row r="14" spans="1:16" x14ac:dyDescent="0.25">
      <c r="A14" s="104" t="s">
        <v>815</v>
      </c>
      <c r="B14" s="104"/>
      <c r="C14" s="104"/>
    </row>
    <row r="15" spans="1:16" x14ac:dyDescent="0.25">
      <c r="C15" s="72" t="s">
        <v>810</v>
      </c>
    </row>
    <row r="16" spans="1:16" x14ac:dyDescent="0.25">
      <c r="A16" s="73" t="s">
        <v>804</v>
      </c>
      <c r="B16" s="73" t="s">
        <v>805</v>
      </c>
      <c r="C16" s="74">
        <v>43745</v>
      </c>
      <c r="D16" s="74">
        <v>43746</v>
      </c>
      <c r="E16" s="74">
        <v>43747</v>
      </c>
      <c r="F16" s="74">
        <v>43748</v>
      </c>
      <c r="G16" s="74">
        <v>43749</v>
      </c>
      <c r="H16" s="74">
        <v>43750</v>
      </c>
      <c r="I16" s="74">
        <v>43751</v>
      </c>
      <c r="J16" s="74">
        <v>43752</v>
      </c>
      <c r="K16" s="74">
        <v>43753</v>
      </c>
      <c r="L16" s="74">
        <v>43754</v>
      </c>
      <c r="M16" s="74">
        <v>43755</v>
      </c>
      <c r="N16" s="62" t="s">
        <v>57</v>
      </c>
      <c r="O16" s="62" t="s">
        <v>58</v>
      </c>
      <c r="P16" s="31" t="s">
        <v>814</v>
      </c>
    </row>
    <row r="17" spans="1:16" x14ac:dyDescent="0.25">
      <c r="A17" s="11" t="s">
        <v>809</v>
      </c>
      <c r="B17" s="75">
        <v>1.75</v>
      </c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8"/>
      <c r="O17" s="78"/>
      <c r="P17" s="9"/>
    </row>
    <row r="18" spans="1:16" x14ac:dyDescent="0.25">
      <c r="A18" s="11" t="s">
        <v>811</v>
      </c>
      <c r="B18" s="77">
        <v>1</v>
      </c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8"/>
      <c r="O18" s="78"/>
      <c r="P18" s="9"/>
    </row>
    <row r="19" spans="1:16" x14ac:dyDescent="0.25">
      <c r="A19" s="11" t="s">
        <v>806</v>
      </c>
      <c r="B19" s="75">
        <v>1.25</v>
      </c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8"/>
      <c r="O19" s="78"/>
      <c r="P19" s="9"/>
    </row>
    <row r="20" spans="1:16" x14ac:dyDescent="0.25">
      <c r="A20" s="11" t="s">
        <v>812</v>
      </c>
      <c r="B20" s="77">
        <v>1.5</v>
      </c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8"/>
      <c r="O20" s="78"/>
      <c r="P20" s="9"/>
    </row>
    <row r="21" spans="1:16" x14ac:dyDescent="0.25">
      <c r="A21" s="11" t="s">
        <v>813</v>
      </c>
      <c r="B21" s="77">
        <v>1.3</v>
      </c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8"/>
      <c r="O21" s="78"/>
      <c r="P21" s="9"/>
    </row>
    <row r="22" spans="1:16" x14ac:dyDescent="0.25">
      <c r="A22" s="11" t="s">
        <v>807</v>
      </c>
      <c r="B22" s="75">
        <v>1</v>
      </c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8"/>
      <c r="O22" s="78"/>
      <c r="P22" s="9"/>
    </row>
    <row r="23" spans="1:16" x14ac:dyDescent="0.25">
      <c r="A23" s="11" t="s">
        <v>808</v>
      </c>
      <c r="B23" s="75">
        <v>1.5</v>
      </c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8"/>
      <c r="O23" s="78"/>
      <c r="P23" s="9"/>
    </row>
  </sheetData>
  <autoFilter ref="A5:M5" xr:uid="{F2578438-3B4F-4984-B459-134AEA201BDA}">
    <sortState xmlns:xlrd2="http://schemas.microsoft.com/office/spreadsheetml/2017/richdata2" ref="A6:M12">
      <sortCondition ref="C5"/>
    </sortState>
  </autoFilter>
  <mergeCells count="3">
    <mergeCell ref="A2:M2"/>
    <mergeCell ref="A1:M1"/>
    <mergeCell ref="A14:C14"/>
  </mergeCells>
  <pageMargins left="0.7" right="0.7" top="0.75" bottom="0.75" header="0.3" footer="0.3"/>
  <pageSetup paperSize="0" orientation="portrait" horizontalDpi="0" verticalDpi="0" copie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F7CB7-88EA-41FE-A23D-F948C8022490}">
  <sheetPr codeName="Blad25"/>
  <dimension ref="A1:P23"/>
  <sheetViews>
    <sheetView workbookViewId="0">
      <selection activeCell="A2" sqref="A2:M2"/>
    </sheetView>
  </sheetViews>
  <sheetFormatPr defaultRowHeight="15" x14ac:dyDescent="0.25"/>
  <cols>
    <col min="1" max="1" width="13.42578125" bestFit="1" customWidth="1"/>
    <col min="2" max="2" width="16.42578125" customWidth="1"/>
    <col min="3" max="3" width="9" bestFit="1" customWidth="1"/>
    <col min="4" max="4" width="8.28515625" bestFit="1" customWidth="1"/>
    <col min="14" max="15" width="13.7109375" bestFit="1" customWidth="1"/>
    <col min="16" max="16" width="15.28515625" bestFit="1" customWidth="1"/>
  </cols>
  <sheetData>
    <row r="1" spans="1:16" x14ac:dyDescent="0.25">
      <c r="A1" s="97" t="s">
        <v>802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</row>
    <row r="2" spans="1:16" x14ac:dyDescent="0.25">
      <c r="A2" s="103" t="s">
        <v>803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</row>
    <row r="4" spans="1:16" x14ac:dyDescent="0.25">
      <c r="C4" s="72" t="s">
        <v>810</v>
      </c>
    </row>
    <row r="5" spans="1:16" x14ac:dyDescent="0.25">
      <c r="A5" s="73" t="s">
        <v>804</v>
      </c>
      <c r="B5" s="73" t="s">
        <v>805</v>
      </c>
      <c r="C5" s="74">
        <v>43745</v>
      </c>
      <c r="D5" s="74">
        <v>43746</v>
      </c>
      <c r="E5" s="74">
        <v>43747</v>
      </c>
      <c r="F5" s="74">
        <v>43748</v>
      </c>
      <c r="G5" s="74">
        <v>43749</v>
      </c>
      <c r="H5" s="74">
        <v>43750</v>
      </c>
      <c r="I5" s="74">
        <v>43751</v>
      </c>
      <c r="J5" s="74">
        <v>43752</v>
      </c>
      <c r="K5" s="74">
        <v>43753</v>
      </c>
      <c r="L5" s="74">
        <v>43754</v>
      </c>
      <c r="M5" s="74">
        <v>43755</v>
      </c>
      <c r="N5" s="62" t="s">
        <v>57</v>
      </c>
      <c r="O5" s="62" t="s">
        <v>58</v>
      </c>
      <c r="P5" s="31" t="s">
        <v>814</v>
      </c>
    </row>
    <row r="6" spans="1:16" x14ac:dyDescent="0.25">
      <c r="A6" s="11" t="s">
        <v>809</v>
      </c>
      <c r="B6" s="75">
        <v>1.75</v>
      </c>
      <c r="C6" s="76">
        <v>1</v>
      </c>
      <c r="D6" s="76">
        <v>7</v>
      </c>
      <c r="E6" s="76">
        <v>2</v>
      </c>
      <c r="F6" s="76">
        <v>5</v>
      </c>
      <c r="G6" s="76">
        <v>6</v>
      </c>
      <c r="H6" s="76">
        <v>7</v>
      </c>
      <c r="I6" s="76">
        <v>9</v>
      </c>
      <c r="J6" s="76">
        <v>0</v>
      </c>
      <c r="K6" s="76">
        <f>-L83</f>
        <v>0</v>
      </c>
      <c r="L6" s="76">
        <v>2</v>
      </c>
      <c r="M6" s="76">
        <v>1</v>
      </c>
      <c r="N6" s="78"/>
      <c r="O6" s="78"/>
      <c r="P6" s="9"/>
    </row>
    <row r="7" spans="1:16" x14ac:dyDescent="0.25">
      <c r="A7" s="11" t="s">
        <v>811</v>
      </c>
      <c r="B7" s="77">
        <v>1</v>
      </c>
      <c r="C7" s="76">
        <v>4</v>
      </c>
      <c r="D7" s="76">
        <v>2</v>
      </c>
      <c r="E7" s="76">
        <v>3</v>
      </c>
      <c r="F7" s="76">
        <v>2</v>
      </c>
      <c r="G7" s="76">
        <v>1</v>
      </c>
      <c r="H7" s="76">
        <v>3</v>
      </c>
      <c r="I7" s="76">
        <v>4</v>
      </c>
      <c r="J7" s="76">
        <v>6</v>
      </c>
      <c r="K7" s="76">
        <v>7</v>
      </c>
      <c r="L7" s="76">
        <v>9</v>
      </c>
      <c r="M7" s="76">
        <v>1</v>
      </c>
      <c r="N7" s="78"/>
      <c r="O7" s="78"/>
      <c r="P7" s="9"/>
    </row>
    <row r="8" spans="1:16" x14ac:dyDescent="0.25">
      <c r="A8" s="11" t="s">
        <v>806</v>
      </c>
      <c r="B8" s="75">
        <v>1.25</v>
      </c>
      <c r="C8" s="76">
        <v>4</v>
      </c>
      <c r="D8" s="76">
        <v>3</v>
      </c>
      <c r="E8" s="76">
        <v>2</v>
      </c>
      <c r="F8" s="76">
        <v>7</v>
      </c>
      <c r="G8" s="76">
        <v>6</v>
      </c>
      <c r="H8" s="76">
        <v>7</v>
      </c>
      <c r="I8" s="76">
        <v>7</v>
      </c>
      <c r="J8" s="76">
        <v>8</v>
      </c>
      <c r="K8" s="76">
        <v>5</v>
      </c>
      <c r="L8" s="76">
        <v>4</v>
      </c>
      <c r="M8" s="76">
        <v>3</v>
      </c>
      <c r="N8" s="78"/>
      <c r="O8" s="78"/>
      <c r="P8" s="9"/>
    </row>
    <row r="9" spans="1:16" x14ac:dyDescent="0.25">
      <c r="A9" s="11" t="s">
        <v>812</v>
      </c>
      <c r="B9" s="77">
        <v>1.5</v>
      </c>
      <c r="C9" s="76">
        <v>5</v>
      </c>
      <c r="D9" s="76">
        <v>2</v>
      </c>
      <c r="E9" s="76">
        <v>4</v>
      </c>
      <c r="F9" s="76">
        <v>2</v>
      </c>
      <c r="G9" s="76">
        <v>3</v>
      </c>
      <c r="H9" s="76">
        <v>2</v>
      </c>
      <c r="I9" s="76">
        <v>1</v>
      </c>
      <c r="J9" s="76">
        <v>3</v>
      </c>
      <c r="K9" s="76">
        <v>1</v>
      </c>
      <c r="L9" s="76">
        <v>2</v>
      </c>
      <c r="M9" s="76">
        <v>3</v>
      </c>
      <c r="N9" s="78"/>
      <c r="O9" s="78"/>
      <c r="P9" s="9"/>
    </row>
    <row r="10" spans="1:16" x14ac:dyDescent="0.25">
      <c r="A10" s="11" t="s">
        <v>813</v>
      </c>
      <c r="B10" s="77">
        <v>1.3</v>
      </c>
      <c r="C10" s="76">
        <v>6</v>
      </c>
      <c r="D10" s="76">
        <v>7</v>
      </c>
      <c r="E10" s="76">
        <v>8</v>
      </c>
      <c r="F10" s="76">
        <v>9</v>
      </c>
      <c r="G10" s="76">
        <v>0</v>
      </c>
      <c r="H10" s="76">
        <v>11</v>
      </c>
      <c r="I10" s="76">
        <v>1</v>
      </c>
      <c r="J10" s="76">
        <v>2</v>
      </c>
      <c r="K10" s="76">
        <v>4</v>
      </c>
      <c r="L10" s="76">
        <v>5</v>
      </c>
      <c r="M10" s="76">
        <v>6</v>
      </c>
      <c r="N10" s="78"/>
      <c r="O10" s="78"/>
      <c r="P10" s="9"/>
    </row>
    <row r="11" spans="1:16" x14ac:dyDescent="0.25">
      <c r="A11" s="11" t="s">
        <v>807</v>
      </c>
      <c r="B11" s="75">
        <v>1</v>
      </c>
      <c r="C11" s="76">
        <v>7</v>
      </c>
      <c r="D11" s="76">
        <v>2</v>
      </c>
      <c r="E11" s="76">
        <v>2</v>
      </c>
      <c r="F11" s="76">
        <v>1</v>
      </c>
      <c r="G11" s="76">
        <v>1</v>
      </c>
      <c r="H11" s="76">
        <v>6</v>
      </c>
      <c r="I11" s="76">
        <v>4</v>
      </c>
      <c r="J11" s="76">
        <v>3</v>
      </c>
      <c r="K11" s="76">
        <v>4</v>
      </c>
      <c r="L11" s="76">
        <v>7</v>
      </c>
      <c r="M11" s="76">
        <v>8</v>
      </c>
      <c r="N11" s="78"/>
      <c r="O11" s="78"/>
      <c r="P11" s="9"/>
    </row>
    <row r="12" spans="1:16" x14ac:dyDescent="0.25">
      <c r="A12" s="11" t="s">
        <v>808</v>
      </c>
      <c r="B12" s="75">
        <v>1.5</v>
      </c>
      <c r="C12" s="76">
        <v>9</v>
      </c>
      <c r="D12" s="76">
        <v>1</v>
      </c>
      <c r="E12" s="76">
        <v>5</v>
      </c>
      <c r="F12" s="76">
        <v>2</v>
      </c>
      <c r="G12" s="76">
        <v>4</v>
      </c>
      <c r="H12" s="76">
        <v>2</v>
      </c>
      <c r="I12" s="76">
        <v>3</v>
      </c>
      <c r="J12" s="76">
        <v>2</v>
      </c>
      <c r="K12" s="76">
        <v>1</v>
      </c>
      <c r="L12" s="76">
        <v>3</v>
      </c>
      <c r="M12" s="76">
        <v>4</v>
      </c>
      <c r="N12" s="78"/>
      <c r="O12" s="78"/>
      <c r="P12" s="9"/>
    </row>
    <row r="14" spans="1:16" x14ac:dyDescent="0.25">
      <c r="A14" s="104" t="s">
        <v>815</v>
      </c>
      <c r="B14" s="104"/>
      <c r="C14" s="104"/>
    </row>
    <row r="15" spans="1:16" x14ac:dyDescent="0.25">
      <c r="C15" s="72" t="s">
        <v>810</v>
      </c>
    </row>
    <row r="16" spans="1:16" x14ac:dyDescent="0.25">
      <c r="A16" s="73" t="s">
        <v>804</v>
      </c>
      <c r="B16" s="73" t="s">
        <v>805</v>
      </c>
      <c r="C16" s="74">
        <v>43745</v>
      </c>
      <c r="D16" s="74">
        <v>43746</v>
      </c>
      <c r="E16" s="74">
        <v>43747</v>
      </c>
      <c r="F16" s="74">
        <v>43748</v>
      </c>
      <c r="G16" s="74">
        <v>43749</v>
      </c>
      <c r="H16" s="74">
        <v>43750</v>
      </c>
      <c r="I16" s="74">
        <v>43751</v>
      </c>
      <c r="J16" s="74">
        <v>43752</v>
      </c>
      <c r="K16" s="74">
        <v>43753</v>
      </c>
      <c r="L16" s="74">
        <v>43754</v>
      </c>
      <c r="M16" s="74">
        <v>43755</v>
      </c>
      <c r="N16" s="62" t="s">
        <v>57</v>
      </c>
      <c r="O16" s="62" t="s">
        <v>58</v>
      </c>
      <c r="P16" s="31" t="s">
        <v>814</v>
      </c>
    </row>
    <row r="17" spans="1:16" x14ac:dyDescent="0.25">
      <c r="A17" s="11" t="s">
        <v>809</v>
      </c>
      <c r="B17" s="75">
        <v>1.75</v>
      </c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8"/>
      <c r="O17" s="78"/>
      <c r="P17" s="9"/>
    </row>
    <row r="18" spans="1:16" x14ac:dyDescent="0.25">
      <c r="A18" s="11" t="s">
        <v>811</v>
      </c>
      <c r="B18" s="77">
        <v>1</v>
      </c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8"/>
      <c r="O18" s="78"/>
      <c r="P18" s="9"/>
    </row>
    <row r="19" spans="1:16" x14ac:dyDescent="0.25">
      <c r="A19" s="11" t="s">
        <v>806</v>
      </c>
      <c r="B19" s="75">
        <v>1.25</v>
      </c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8"/>
      <c r="O19" s="78"/>
      <c r="P19" s="9"/>
    </row>
    <row r="20" spans="1:16" x14ac:dyDescent="0.25">
      <c r="A20" s="11" t="s">
        <v>812</v>
      </c>
      <c r="B20" s="77">
        <v>1.5</v>
      </c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8"/>
      <c r="O20" s="78"/>
      <c r="P20" s="9"/>
    </row>
    <row r="21" spans="1:16" x14ac:dyDescent="0.25">
      <c r="A21" s="11" t="s">
        <v>813</v>
      </c>
      <c r="B21" s="77">
        <v>1.3</v>
      </c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8"/>
      <c r="O21" s="78"/>
      <c r="P21" s="9"/>
    </row>
    <row r="22" spans="1:16" x14ac:dyDescent="0.25">
      <c r="A22" s="11" t="s">
        <v>807</v>
      </c>
      <c r="B22" s="75">
        <v>1</v>
      </c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8"/>
      <c r="O22" s="78"/>
      <c r="P22" s="9"/>
    </row>
    <row r="23" spans="1:16" x14ac:dyDescent="0.25">
      <c r="A23" s="11" t="s">
        <v>808</v>
      </c>
      <c r="B23" s="75">
        <v>1.5</v>
      </c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8"/>
      <c r="O23" s="78"/>
      <c r="P23" s="9"/>
    </row>
  </sheetData>
  <sheetProtection algorithmName="SHA-512" hashValue="AHDvkzZfhbgTZPJ4fc2VlTY6YH+VUToYtxlxxNUiozbwPgslDLSwMGxK5zJsq2uTKKucsvhwy6ISO88aK5bIlg==" saltValue="ILNqZJ/pdHgyFs1tbxvkBQ==" spinCount="100000" sheet="1" objects="1" scenarios="1"/>
  <autoFilter ref="A5:M5" xr:uid="{F2578438-3B4F-4984-B459-134AEA201BDA}">
    <sortState xmlns:xlrd2="http://schemas.microsoft.com/office/spreadsheetml/2017/richdata2" ref="A6:M12">
      <sortCondition ref="C5"/>
    </sortState>
  </autoFilter>
  <mergeCells count="3">
    <mergeCell ref="A1:M1"/>
    <mergeCell ref="A2:M2"/>
    <mergeCell ref="A14:C14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D3B04-051E-4D9F-911B-9E388219E16E}">
  <sheetPr codeName="Blad5"/>
  <dimension ref="A1:J18"/>
  <sheetViews>
    <sheetView workbookViewId="0">
      <selection activeCell="A18" sqref="A18:B18"/>
    </sheetView>
  </sheetViews>
  <sheetFormatPr defaultRowHeight="20.25" x14ac:dyDescent="0.3"/>
  <cols>
    <col min="1" max="1" width="9.140625" style="3"/>
    <col min="2" max="2" width="19.42578125" style="3" customWidth="1"/>
    <col min="3" max="16384" width="9.140625" style="3"/>
  </cols>
  <sheetData>
    <row r="1" spans="1:10" x14ac:dyDescent="0.3">
      <c r="A1" s="93" t="s">
        <v>18</v>
      </c>
      <c r="B1" s="93"/>
      <c r="C1" s="93"/>
      <c r="D1" s="93"/>
      <c r="E1" s="93"/>
      <c r="F1" s="93"/>
      <c r="G1" s="93"/>
      <c r="H1" s="93"/>
    </row>
    <row r="2" spans="1:10" x14ac:dyDescent="0.3">
      <c r="A2" s="92" t="s">
        <v>19</v>
      </c>
      <c r="B2" s="92"/>
      <c r="C2" s="3" t="s">
        <v>20</v>
      </c>
      <c r="J2" s="3" t="s">
        <v>822</v>
      </c>
    </row>
    <row r="3" spans="1:10" x14ac:dyDescent="0.3">
      <c r="A3" s="92" t="s">
        <v>84</v>
      </c>
      <c r="B3" s="92"/>
      <c r="C3" s="3" t="s">
        <v>85</v>
      </c>
    </row>
    <row r="4" spans="1:10" x14ac:dyDescent="0.3">
      <c r="A4" s="92" t="s">
        <v>21</v>
      </c>
      <c r="B4" s="92"/>
      <c r="C4" s="3" t="s">
        <v>22</v>
      </c>
    </row>
    <row r="5" spans="1:10" x14ac:dyDescent="0.3">
      <c r="A5" s="92" t="s">
        <v>23</v>
      </c>
      <c r="B5" s="92"/>
      <c r="C5" s="3" t="s">
        <v>24</v>
      </c>
    </row>
    <row r="6" spans="1:10" x14ac:dyDescent="0.3">
      <c r="A6" s="92" t="s">
        <v>25</v>
      </c>
      <c r="B6" s="92"/>
      <c r="C6" s="3" t="s">
        <v>26</v>
      </c>
    </row>
    <row r="7" spans="1:10" x14ac:dyDescent="0.3">
      <c r="A7" s="92" t="s">
        <v>27</v>
      </c>
      <c r="B7" s="92"/>
      <c r="C7" s="3" t="s">
        <v>28</v>
      </c>
    </row>
    <row r="8" spans="1:10" x14ac:dyDescent="0.3">
      <c r="A8" s="92" t="s">
        <v>29</v>
      </c>
      <c r="B8" s="92"/>
      <c r="C8" s="3" t="s">
        <v>30</v>
      </c>
    </row>
    <row r="9" spans="1:10" x14ac:dyDescent="0.3">
      <c r="A9" s="92" t="s">
        <v>31</v>
      </c>
      <c r="B9" s="92"/>
      <c r="C9" s="3" t="s">
        <v>32</v>
      </c>
    </row>
    <row r="10" spans="1:10" x14ac:dyDescent="0.3">
      <c r="A10" s="92" t="s">
        <v>33</v>
      </c>
      <c r="B10" s="92"/>
      <c r="C10" s="15" t="s">
        <v>34</v>
      </c>
      <c r="D10" s="15"/>
    </row>
    <row r="11" spans="1:10" x14ac:dyDescent="0.3">
      <c r="A11" s="92" t="s">
        <v>35</v>
      </c>
      <c r="B11" s="92"/>
      <c r="C11" s="21" t="s">
        <v>36</v>
      </c>
    </row>
    <row r="12" spans="1:10" x14ac:dyDescent="0.3">
      <c r="A12" s="92" t="s">
        <v>25</v>
      </c>
      <c r="B12" s="92"/>
      <c r="C12" s="3" t="s">
        <v>26</v>
      </c>
    </row>
    <row r="13" spans="1:10" x14ac:dyDescent="0.3">
      <c r="A13" s="92" t="s">
        <v>37</v>
      </c>
      <c r="B13" s="92"/>
      <c r="C13" s="3" t="s">
        <v>38</v>
      </c>
    </row>
    <row r="14" spans="1:10" x14ac:dyDescent="0.3">
      <c r="A14" s="92" t="s">
        <v>39</v>
      </c>
      <c r="B14" s="92"/>
      <c r="C14" s="22" t="s">
        <v>40</v>
      </c>
    </row>
    <row r="15" spans="1:10" x14ac:dyDescent="0.3">
      <c r="A15" s="92" t="s">
        <v>41</v>
      </c>
      <c r="B15" s="92"/>
      <c r="C15" s="3" t="s">
        <v>42</v>
      </c>
    </row>
    <row r="16" spans="1:10" x14ac:dyDescent="0.3">
      <c r="A16" s="92" t="s">
        <v>82</v>
      </c>
      <c r="B16" s="92"/>
      <c r="C16" s="3" t="s">
        <v>83</v>
      </c>
    </row>
    <row r="17" spans="1:3" x14ac:dyDescent="0.3">
      <c r="A17" s="92" t="s">
        <v>86</v>
      </c>
      <c r="B17" s="92"/>
      <c r="C17" s="3" t="s">
        <v>87</v>
      </c>
    </row>
    <row r="18" spans="1:3" x14ac:dyDescent="0.3">
      <c r="A18" s="92" t="s">
        <v>88</v>
      </c>
      <c r="B18" s="92"/>
      <c r="C18" s="3" t="s">
        <v>89</v>
      </c>
    </row>
  </sheetData>
  <mergeCells count="18">
    <mergeCell ref="A15:B15"/>
    <mergeCell ref="A16:B16"/>
    <mergeCell ref="A17:B17"/>
    <mergeCell ref="A18:B18"/>
    <mergeCell ref="A13:B13"/>
    <mergeCell ref="A14:B14"/>
    <mergeCell ref="A12:B12"/>
    <mergeCell ref="A6:B6"/>
    <mergeCell ref="A1:H1"/>
    <mergeCell ref="A2:B2"/>
    <mergeCell ref="A3:B3"/>
    <mergeCell ref="A4:B4"/>
    <mergeCell ref="A5:B5"/>
    <mergeCell ref="A7:B7"/>
    <mergeCell ref="A8:B8"/>
    <mergeCell ref="A9:B9"/>
    <mergeCell ref="A10:B10"/>
    <mergeCell ref="A11:B11"/>
  </mergeCells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B6B98-CCE3-4975-9497-312735FF8092}">
  <sheetPr codeName="Blad6"/>
  <dimension ref="A1:J10"/>
  <sheetViews>
    <sheetView workbookViewId="0">
      <selection activeCell="D7" sqref="B4:D7"/>
    </sheetView>
  </sheetViews>
  <sheetFormatPr defaultRowHeight="18" x14ac:dyDescent="0.25"/>
  <cols>
    <col min="1" max="1" width="26.140625" style="4" bestFit="1" customWidth="1"/>
    <col min="2" max="2" width="16.28515625" style="4" bestFit="1" customWidth="1"/>
    <col min="3" max="4" width="16" style="4" bestFit="1" customWidth="1"/>
    <col min="5" max="5" width="13.7109375" style="4" bestFit="1" customWidth="1"/>
    <col min="6" max="6" width="8.42578125" style="4" bestFit="1" customWidth="1"/>
    <col min="7" max="7" width="6.140625" style="4" bestFit="1" customWidth="1"/>
    <col min="8" max="8" width="7.140625" style="4" bestFit="1" customWidth="1"/>
    <col min="9" max="9" width="7.42578125" style="4" bestFit="1" customWidth="1"/>
    <col min="10" max="16384" width="9.140625" style="4"/>
  </cols>
  <sheetData>
    <row r="1" spans="1:10" x14ac:dyDescent="0.25">
      <c r="A1" s="94" t="s">
        <v>44</v>
      </c>
      <c r="B1" s="94"/>
      <c r="C1" s="94"/>
      <c r="D1" s="94"/>
      <c r="E1" s="94"/>
      <c r="F1" s="94"/>
      <c r="G1" s="94"/>
      <c r="H1" s="94"/>
      <c r="I1" s="94"/>
      <c r="J1" s="94"/>
    </row>
    <row r="3" spans="1:10" x14ac:dyDescent="0.25">
      <c r="A3" s="6" t="s">
        <v>46</v>
      </c>
      <c r="B3" s="6" t="s">
        <v>45</v>
      </c>
      <c r="C3" s="6" t="s">
        <v>47</v>
      </c>
      <c r="D3" s="6" t="s">
        <v>48</v>
      </c>
      <c r="E3" s="7" t="s">
        <v>43</v>
      </c>
      <c r="F3" s="10" t="s">
        <v>56</v>
      </c>
      <c r="G3" s="12" t="s">
        <v>53</v>
      </c>
      <c r="H3" s="12" t="s">
        <v>54</v>
      </c>
      <c r="I3" s="12" t="s">
        <v>55</v>
      </c>
      <c r="J3" s="10" t="s">
        <v>59</v>
      </c>
    </row>
    <row r="4" spans="1:10" x14ac:dyDescent="0.25">
      <c r="A4" s="6" t="s">
        <v>49</v>
      </c>
      <c r="B4" s="81">
        <v>1000</v>
      </c>
      <c r="C4" s="81">
        <v>1000</v>
      </c>
      <c r="D4" s="81">
        <v>1100</v>
      </c>
      <c r="E4" s="82">
        <f>SUM(B4:D4)</f>
        <v>3100</v>
      </c>
      <c r="F4" s="13">
        <f>E4/$E$8</f>
        <v>0.75412579791374745</v>
      </c>
      <c r="G4" s="5">
        <f>MIN(B4:D4)</f>
        <v>1000</v>
      </c>
      <c r="H4" s="5">
        <f>MAX(B4:D4)</f>
        <v>1100</v>
      </c>
      <c r="I4" s="5">
        <f>AVERAGE(B4:D4)</f>
        <v>1033.3333333333333</v>
      </c>
      <c r="J4" s="5">
        <f>MEDIAN(B4:D4)</f>
        <v>1000</v>
      </c>
    </row>
    <row r="5" spans="1:10" x14ac:dyDescent="0.25">
      <c r="A5" s="6" t="s">
        <v>50</v>
      </c>
      <c r="B5" s="81">
        <v>60</v>
      </c>
      <c r="C5" s="81">
        <v>60</v>
      </c>
      <c r="D5" s="81">
        <v>60</v>
      </c>
      <c r="E5" s="82">
        <f>SUM(B5:D5)</f>
        <v>180</v>
      </c>
      <c r="F5" s="13">
        <f>E5/$E$8</f>
        <v>4.378794955628211E-2</v>
      </c>
      <c r="G5" s="5">
        <f t="shared" ref="G5:G8" si="0">MIN(B5:D5)</f>
        <v>60</v>
      </c>
      <c r="H5" s="5">
        <f>MAX(B5:D5)</f>
        <v>60</v>
      </c>
      <c r="I5" s="5">
        <f t="shared" ref="I5:I8" si="1">AVERAGE(B5:D5)</f>
        <v>60</v>
      </c>
      <c r="J5" s="5">
        <f t="shared" ref="J5:J8" si="2">MEDIAN(B5:D5)</f>
        <v>60</v>
      </c>
    </row>
    <row r="6" spans="1:10" x14ac:dyDescent="0.25">
      <c r="A6" s="6" t="s">
        <v>51</v>
      </c>
      <c r="B6" s="81">
        <v>155.15</v>
      </c>
      <c r="C6" s="81">
        <v>180.32</v>
      </c>
      <c r="D6" s="81">
        <v>231.55</v>
      </c>
      <c r="E6" s="82">
        <f>SUM(B6:D6)</f>
        <v>567.02</v>
      </c>
      <c r="F6" s="13">
        <f>E6/$E$8</f>
        <v>0.1379369064300171</v>
      </c>
      <c r="G6" s="5">
        <f t="shared" si="0"/>
        <v>155.15</v>
      </c>
      <c r="H6" s="5">
        <f>MAX(B6:D6)</f>
        <v>231.55</v>
      </c>
      <c r="I6" s="5">
        <f t="shared" si="1"/>
        <v>189.00666666666666</v>
      </c>
      <c r="J6" s="5">
        <f t="shared" si="2"/>
        <v>180.32</v>
      </c>
    </row>
    <row r="7" spans="1:10" x14ac:dyDescent="0.25">
      <c r="A7" s="6" t="s">
        <v>52</v>
      </c>
      <c r="B7" s="81">
        <v>100</v>
      </c>
      <c r="C7" s="81">
        <v>88.15</v>
      </c>
      <c r="D7" s="81">
        <v>75.55</v>
      </c>
      <c r="E7" s="82">
        <f>SUM(B7:D7)</f>
        <v>263.7</v>
      </c>
      <c r="F7" s="13">
        <f>E7/$E$8</f>
        <v>6.4149346099953292E-2</v>
      </c>
      <c r="G7" s="5">
        <f t="shared" si="0"/>
        <v>75.55</v>
      </c>
      <c r="H7" s="5">
        <f>MAX(B7:D7)</f>
        <v>100</v>
      </c>
      <c r="I7" s="5">
        <f t="shared" si="1"/>
        <v>87.899999999999991</v>
      </c>
      <c r="J7" s="5">
        <f t="shared" si="2"/>
        <v>88.15</v>
      </c>
    </row>
    <row r="8" spans="1:10" x14ac:dyDescent="0.25">
      <c r="A8" s="7" t="s">
        <v>43</v>
      </c>
      <c r="B8" s="82">
        <f>SUM(B4:B7)</f>
        <v>1315.15</v>
      </c>
      <c r="C8" s="82">
        <f t="shared" ref="C8:E8" si="3">SUM(C4:C7)</f>
        <v>1328.47</v>
      </c>
      <c r="D8" s="82">
        <f t="shared" si="3"/>
        <v>1467.1</v>
      </c>
      <c r="E8" s="82">
        <f t="shared" si="3"/>
        <v>4110.72</v>
      </c>
      <c r="F8" s="13">
        <f>E8/$E$8</f>
        <v>1</v>
      </c>
      <c r="G8" s="5">
        <f t="shared" si="0"/>
        <v>1315.15</v>
      </c>
      <c r="H8" s="5">
        <f>MAX(B8:D8)</f>
        <v>1467.1</v>
      </c>
      <c r="I8" s="5">
        <f t="shared" si="1"/>
        <v>1370.2399999999998</v>
      </c>
      <c r="J8" s="5">
        <f t="shared" si="2"/>
        <v>1328.47</v>
      </c>
    </row>
    <row r="10" spans="1:10" x14ac:dyDescent="0.25">
      <c r="A10" s="4" t="s">
        <v>60</v>
      </c>
      <c r="B10" s="5">
        <f>COUNT(B4:B7)</f>
        <v>4</v>
      </c>
      <c r="C10" s="5">
        <f>COUNT(C4:C7)</f>
        <v>4</v>
      </c>
      <c r="D10" s="5">
        <f>COUNT(D4:D7)</f>
        <v>4</v>
      </c>
      <c r="E10" s="5"/>
    </row>
  </sheetData>
  <mergeCells count="1">
    <mergeCell ref="A1:J1"/>
  </mergeCells>
  <pageMargins left="0.7" right="0.7" top="0.75" bottom="0.75" header="0.3" footer="0.3"/>
  <pageSetup paperSize="0" orientation="portrait" horizontalDpi="0" verticalDpi="0" copie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D6342-0025-41B4-9CBD-186B0DA4E0B0}">
  <sheetPr codeName="Blad10"/>
  <dimension ref="A1:D14"/>
  <sheetViews>
    <sheetView workbookViewId="0">
      <selection activeCell="A15" sqref="A15"/>
    </sheetView>
  </sheetViews>
  <sheetFormatPr defaultRowHeight="15" x14ac:dyDescent="0.2"/>
  <cols>
    <col min="1" max="1" width="28.7109375" style="16" bestFit="1" customWidth="1"/>
    <col min="2" max="2" width="12" style="16" bestFit="1" customWidth="1"/>
    <col min="3" max="3" width="26" style="29" bestFit="1" customWidth="1"/>
    <col min="4" max="4" width="16.42578125" style="16" bestFit="1" customWidth="1"/>
    <col min="5" max="5" width="9.140625" style="16"/>
    <col min="6" max="6" width="28.7109375" style="16" bestFit="1" customWidth="1"/>
    <col min="7" max="7" width="12" style="16" bestFit="1" customWidth="1"/>
    <col min="8" max="8" width="26" style="16" bestFit="1" customWidth="1"/>
    <col min="9" max="9" width="12.7109375" style="16" bestFit="1" customWidth="1"/>
    <col min="10" max="16384" width="9.140625" style="16"/>
  </cols>
  <sheetData>
    <row r="1" spans="1:4" x14ac:dyDescent="0.2">
      <c r="A1" s="18" t="s">
        <v>64</v>
      </c>
      <c r="B1" s="18" t="s">
        <v>65</v>
      </c>
      <c r="C1" s="23" t="s">
        <v>66</v>
      </c>
      <c r="D1" s="18" t="s">
        <v>67</v>
      </c>
    </row>
    <row r="2" spans="1:4" ht="15.75" customHeight="1" x14ac:dyDescent="0.2">
      <c r="A2" s="20">
        <v>43466</v>
      </c>
      <c r="B2" s="19">
        <v>44.15</v>
      </c>
      <c r="C2" s="24" t="s">
        <v>51</v>
      </c>
      <c r="D2" s="16" t="s">
        <v>68</v>
      </c>
    </row>
    <row r="3" spans="1:4" ht="15" customHeight="1" x14ac:dyDescent="0.2">
      <c r="A3" s="20">
        <v>43470</v>
      </c>
      <c r="B3" s="19">
        <v>250</v>
      </c>
      <c r="C3" s="28" t="s">
        <v>81</v>
      </c>
      <c r="D3" s="16" t="s">
        <v>75</v>
      </c>
    </row>
    <row r="4" spans="1:4" x14ac:dyDescent="0.2">
      <c r="A4" s="20">
        <v>43471</v>
      </c>
      <c r="B4" s="19">
        <v>98.53</v>
      </c>
      <c r="C4" s="24" t="s">
        <v>51</v>
      </c>
      <c r="D4" s="16" t="s">
        <v>68</v>
      </c>
    </row>
    <row r="5" spans="1:4" x14ac:dyDescent="0.2">
      <c r="A5" s="20">
        <v>43473</v>
      </c>
      <c r="B5" s="19">
        <v>60</v>
      </c>
      <c r="C5" s="27" t="s">
        <v>50</v>
      </c>
      <c r="D5" s="16" t="s">
        <v>69</v>
      </c>
    </row>
    <row r="6" spans="1:4" x14ac:dyDescent="0.2">
      <c r="A6" s="20">
        <v>43474</v>
      </c>
      <c r="B6" s="19">
        <v>50.32</v>
      </c>
      <c r="C6" s="26" t="s">
        <v>70</v>
      </c>
      <c r="D6" s="16" t="s">
        <v>71</v>
      </c>
    </row>
    <row r="7" spans="1:4" x14ac:dyDescent="0.2">
      <c r="A7" s="20">
        <v>43477</v>
      </c>
      <c r="B7" s="19">
        <v>50.15</v>
      </c>
      <c r="C7" s="28" t="s">
        <v>81</v>
      </c>
      <c r="D7" s="16" t="s">
        <v>78</v>
      </c>
    </row>
    <row r="8" spans="1:4" x14ac:dyDescent="0.2">
      <c r="A8" s="20">
        <v>43477</v>
      </c>
      <c r="B8" s="19">
        <v>22.13</v>
      </c>
      <c r="C8" s="28" t="s">
        <v>81</v>
      </c>
      <c r="D8" s="16" t="s">
        <v>74</v>
      </c>
    </row>
    <row r="9" spans="1:4" x14ac:dyDescent="0.2">
      <c r="A9" s="20">
        <v>43479</v>
      </c>
      <c r="B9" s="19">
        <v>22.74</v>
      </c>
      <c r="C9" s="26" t="s">
        <v>70</v>
      </c>
      <c r="D9" s="16" t="s">
        <v>76</v>
      </c>
    </row>
    <row r="10" spans="1:4" x14ac:dyDescent="0.2">
      <c r="A10" s="20">
        <v>43480</v>
      </c>
      <c r="B10" s="19">
        <v>66.02</v>
      </c>
      <c r="C10" s="24" t="s">
        <v>51</v>
      </c>
      <c r="D10" s="16" t="s">
        <v>77</v>
      </c>
    </row>
    <row r="11" spans="1:4" x14ac:dyDescent="0.2">
      <c r="A11" s="20">
        <v>43482</v>
      </c>
      <c r="B11" s="19">
        <v>23.33</v>
      </c>
      <c r="C11" s="25" t="s">
        <v>72</v>
      </c>
      <c r="D11" s="16" t="s">
        <v>73</v>
      </c>
    </row>
    <row r="12" spans="1:4" x14ac:dyDescent="0.2">
      <c r="A12" s="20">
        <v>43487</v>
      </c>
      <c r="B12" s="19">
        <v>15</v>
      </c>
      <c r="C12" s="25" t="s">
        <v>72</v>
      </c>
      <c r="D12" s="16" t="s">
        <v>73</v>
      </c>
    </row>
    <row r="13" spans="1:4" x14ac:dyDescent="0.2">
      <c r="A13" s="20">
        <v>43488</v>
      </c>
      <c r="B13" s="19">
        <v>30.78</v>
      </c>
      <c r="C13" s="24" t="s">
        <v>51</v>
      </c>
      <c r="D13" s="16" t="s">
        <v>79</v>
      </c>
    </row>
    <row r="14" spans="1:4" x14ac:dyDescent="0.2">
      <c r="A14" s="20">
        <v>43494</v>
      </c>
      <c r="B14" s="19">
        <v>22.05</v>
      </c>
      <c r="C14" s="24" t="s">
        <v>51</v>
      </c>
      <c r="D14" s="16" t="s">
        <v>80</v>
      </c>
    </row>
  </sheetData>
  <autoFilter ref="A1:D1" xr:uid="{4A31B0C6-00EB-4F49-85D0-C19D93FA2ADE}">
    <sortState xmlns:xlrd2="http://schemas.microsoft.com/office/spreadsheetml/2017/richdata2" ref="A2:D14">
      <sortCondition ref="A1"/>
    </sortState>
  </autoFilter>
  <pageMargins left="0.7" right="0.7" top="0.75" bottom="0.75" header="0.3" footer="0.3"/>
  <pageSetup paperSize="0" orientation="portrait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598A4-20F8-4A50-971C-233D4F6BD20A}">
  <sheetPr codeName="Blad11"/>
  <dimension ref="A1:C11"/>
  <sheetViews>
    <sheetView zoomScale="152" workbookViewId="0">
      <selection activeCell="E7" sqref="E1:H7"/>
    </sheetView>
  </sheetViews>
  <sheetFormatPr defaultRowHeight="15" x14ac:dyDescent="0.25"/>
  <cols>
    <col min="1" max="1" width="14.140625" bestFit="1" customWidth="1"/>
    <col min="2" max="2" width="5.140625" bestFit="1" customWidth="1"/>
    <col min="3" max="3" width="10.28515625" bestFit="1" customWidth="1"/>
  </cols>
  <sheetData>
    <row r="1" spans="1:3" x14ac:dyDescent="0.25">
      <c r="A1" s="30" t="s">
        <v>91</v>
      </c>
      <c r="B1" s="30" t="s">
        <v>92</v>
      </c>
      <c r="C1" s="30" t="s">
        <v>93</v>
      </c>
    </row>
    <row r="2" spans="1:3" x14ac:dyDescent="0.25">
      <c r="A2" t="s">
        <v>105</v>
      </c>
      <c r="B2" t="s">
        <v>100</v>
      </c>
      <c r="C2" s="9">
        <v>8</v>
      </c>
    </row>
    <row r="3" spans="1:3" x14ac:dyDescent="0.25">
      <c r="A3" t="s">
        <v>95</v>
      </c>
      <c r="B3" t="s">
        <v>101</v>
      </c>
      <c r="C3" s="9">
        <v>9</v>
      </c>
    </row>
    <row r="4" spans="1:3" x14ac:dyDescent="0.25">
      <c r="A4" t="s">
        <v>96</v>
      </c>
      <c r="B4" t="s">
        <v>102</v>
      </c>
      <c r="C4" s="9">
        <v>5</v>
      </c>
    </row>
    <row r="5" spans="1:3" x14ac:dyDescent="0.25">
      <c r="A5" t="s">
        <v>97</v>
      </c>
      <c r="B5" t="s">
        <v>100</v>
      </c>
      <c r="C5" s="9">
        <v>1</v>
      </c>
    </row>
    <row r="6" spans="1:3" x14ac:dyDescent="0.25">
      <c r="A6" t="s">
        <v>98</v>
      </c>
      <c r="B6" t="s">
        <v>100</v>
      </c>
      <c r="C6" s="9">
        <v>9</v>
      </c>
    </row>
    <row r="7" spans="1:3" x14ac:dyDescent="0.25">
      <c r="A7" t="s">
        <v>99</v>
      </c>
      <c r="B7" t="s">
        <v>103</v>
      </c>
      <c r="C7" s="9">
        <v>8</v>
      </c>
    </row>
    <row r="8" spans="1:3" x14ac:dyDescent="0.25">
      <c r="A8" t="s">
        <v>104</v>
      </c>
      <c r="B8" t="s">
        <v>102</v>
      </c>
      <c r="C8" s="9">
        <v>7</v>
      </c>
    </row>
    <row r="10" spans="1:3" x14ac:dyDescent="0.25">
      <c r="A10" s="32" t="s">
        <v>106</v>
      </c>
    </row>
    <row r="11" spans="1:3" x14ac:dyDescent="0.25">
      <c r="A11" s="32" t="s">
        <v>107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1A536-F9B0-48C4-B0B8-6FD58FB87D41}">
  <sheetPr codeName="Blad12"/>
  <dimension ref="A1:M18"/>
  <sheetViews>
    <sheetView workbookViewId="0">
      <selection activeCell="N19" sqref="N19"/>
    </sheetView>
  </sheetViews>
  <sheetFormatPr defaultRowHeight="15" x14ac:dyDescent="0.25"/>
  <cols>
    <col min="1" max="1" width="16.42578125" bestFit="1" customWidth="1"/>
    <col min="2" max="2" width="7.42578125" bestFit="1" customWidth="1"/>
    <col min="3" max="3" width="12.5703125" bestFit="1" customWidth="1"/>
  </cols>
  <sheetData>
    <row r="1" spans="1:10" x14ac:dyDescent="0.25">
      <c r="A1" s="30" t="s">
        <v>91</v>
      </c>
      <c r="B1" s="30" t="s">
        <v>92</v>
      </c>
      <c r="C1" s="30" t="s">
        <v>93</v>
      </c>
    </row>
    <row r="2" spans="1:10" x14ac:dyDescent="0.25">
      <c r="A2" t="s">
        <v>105</v>
      </c>
      <c r="B2" t="s">
        <v>101</v>
      </c>
      <c r="C2" s="9">
        <v>9</v>
      </c>
      <c r="E2" s="95" t="s">
        <v>108</v>
      </c>
      <c r="F2" s="95"/>
      <c r="G2" s="95"/>
      <c r="H2" s="95"/>
      <c r="I2" s="95"/>
      <c r="J2" s="95"/>
    </row>
    <row r="3" spans="1:10" x14ac:dyDescent="0.25">
      <c r="A3" t="s">
        <v>96</v>
      </c>
      <c r="B3" t="s">
        <v>102</v>
      </c>
      <c r="C3" s="9">
        <v>5</v>
      </c>
      <c r="E3" s="95"/>
      <c r="F3" s="95"/>
      <c r="G3" s="95"/>
      <c r="H3" s="95"/>
      <c r="I3" s="95"/>
      <c r="J3" s="95"/>
    </row>
    <row r="4" spans="1:10" x14ac:dyDescent="0.25">
      <c r="A4" t="s">
        <v>97</v>
      </c>
      <c r="B4" t="s">
        <v>100</v>
      </c>
      <c r="C4" s="9">
        <v>1</v>
      </c>
      <c r="E4" s="95"/>
      <c r="F4" s="95"/>
      <c r="G4" s="95"/>
      <c r="H4" s="95"/>
      <c r="I4" s="95"/>
      <c r="J4" s="95"/>
    </row>
    <row r="5" spans="1:10" x14ac:dyDescent="0.25">
      <c r="A5" t="s">
        <v>99</v>
      </c>
      <c r="B5" t="s">
        <v>103</v>
      </c>
      <c r="C5" s="9">
        <v>8</v>
      </c>
    </row>
    <row r="6" spans="1:10" x14ac:dyDescent="0.25">
      <c r="A6" t="s">
        <v>94</v>
      </c>
      <c r="B6" t="s">
        <v>100</v>
      </c>
      <c r="C6" s="9">
        <v>8</v>
      </c>
    </row>
    <row r="7" spans="1:10" x14ac:dyDescent="0.25">
      <c r="A7" t="s">
        <v>98</v>
      </c>
      <c r="B7" t="s">
        <v>100</v>
      </c>
      <c r="C7" s="9">
        <v>9</v>
      </c>
    </row>
    <row r="8" spans="1:10" x14ac:dyDescent="0.25">
      <c r="A8" t="s">
        <v>104</v>
      </c>
      <c r="B8" t="s">
        <v>102</v>
      </c>
      <c r="C8" s="9">
        <v>7</v>
      </c>
    </row>
    <row r="10" spans="1:10" x14ac:dyDescent="0.25">
      <c r="A10" s="32" t="s">
        <v>106</v>
      </c>
      <c r="B10">
        <f>AVERAGE(C2:C8)</f>
        <v>6.7142857142857144</v>
      </c>
    </row>
    <row r="11" spans="1:10" x14ac:dyDescent="0.25">
      <c r="A11" s="32" t="s">
        <v>107</v>
      </c>
      <c r="B11">
        <f>MEDIAN(C2:C8)</f>
        <v>8</v>
      </c>
    </row>
    <row r="18" spans="13:13" x14ac:dyDescent="0.25">
      <c r="M18" t="s">
        <v>109</v>
      </c>
    </row>
  </sheetData>
  <autoFilter ref="A1:C1" xr:uid="{93121C8A-CFDC-41B5-885A-A48751F8FE82}">
    <sortState xmlns:xlrd2="http://schemas.microsoft.com/office/spreadsheetml/2017/richdata2" ref="A2:C8">
      <sortCondition ref="A1"/>
    </sortState>
  </autoFilter>
  <mergeCells count="1">
    <mergeCell ref="E2:J4"/>
  </mergeCells>
  <conditionalFormatting sqref="C2:C8">
    <cfRule type="cellIs" dxfId="42" priority="1" operator="greaterThan">
      <formula>5.001</formula>
    </cfRule>
    <cfRule type="cellIs" dxfId="41" priority="2" operator="lessThan">
      <formula>5.000000001</formula>
    </cfRule>
  </conditionalFormatting>
  <pageMargins left="0.7" right="0.7" top="0.75" bottom="0.75" header="0.3" footer="0.3"/>
  <pageSetup paperSize="0" orientation="portrait" horizontalDpi="0" verticalDpi="0" copie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6479A-8975-44C4-88F0-7B6330305811}">
  <sheetPr codeName="Blad13"/>
  <dimension ref="A1:R10"/>
  <sheetViews>
    <sheetView workbookViewId="0">
      <selection activeCell="D7" sqref="B4:D7"/>
    </sheetView>
  </sheetViews>
  <sheetFormatPr defaultRowHeight="18" x14ac:dyDescent="0.25"/>
  <cols>
    <col min="1" max="1" width="26.140625" style="4" bestFit="1" customWidth="1"/>
    <col min="2" max="2" width="16.140625" style="4" bestFit="1" customWidth="1"/>
    <col min="3" max="3" width="11.28515625" style="4" bestFit="1" customWidth="1"/>
    <col min="4" max="4" width="7.85546875" style="4" bestFit="1" customWidth="1"/>
    <col min="5" max="5" width="9.140625" style="4"/>
    <col min="6" max="6" width="8.42578125" style="4" bestFit="1" customWidth="1"/>
    <col min="7" max="7" width="6.140625" style="4" bestFit="1" customWidth="1"/>
    <col min="8" max="8" width="7.140625" style="4" bestFit="1" customWidth="1"/>
    <col min="9" max="9" width="7.42578125" style="4" bestFit="1" customWidth="1"/>
    <col min="10" max="16384" width="9.140625" style="4"/>
  </cols>
  <sheetData>
    <row r="1" spans="1:18" x14ac:dyDescent="0.25">
      <c r="A1" s="94" t="s">
        <v>44</v>
      </c>
      <c r="B1" s="94"/>
      <c r="C1" s="94"/>
      <c r="D1" s="94"/>
      <c r="E1" s="94"/>
      <c r="F1" s="94"/>
      <c r="G1" s="94"/>
      <c r="H1" s="94"/>
      <c r="I1" s="94"/>
      <c r="J1" s="94"/>
      <c r="L1" s="96" t="s">
        <v>110</v>
      </c>
      <c r="M1" s="96"/>
      <c r="N1" s="96"/>
      <c r="O1" s="96"/>
      <c r="P1" s="96"/>
      <c r="Q1" s="96"/>
      <c r="R1" s="96"/>
    </row>
    <row r="3" spans="1:18" x14ac:dyDescent="0.25">
      <c r="A3" s="33" t="s">
        <v>46</v>
      </c>
      <c r="B3" s="33" t="s">
        <v>45</v>
      </c>
      <c r="C3" s="33" t="s">
        <v>47</v>
      </c>
      <c r="D3" s="33" t="s">
        <v>48</v>
      </c>
      <c r="E3" s="7" t="s">
        <v>43</v>
      </c>
      <c r="F3" s="10" t="s">
        <v>56</v>
      </c>
      <c r="G3" s="12" t="s">
        <v>53</v>
      </c>
      <c r="H3" s="12" t="s">
        <v>54</v>
      </c>
      <c r="I3" s="12" t="s">
        <v>55</v>
      </c>
      <c r="J3" s="10" t="s">
        <v>59</v>
      </c>
    </row>
    <row r="4" spans="1:18" x14ac:dyDescent="0.25">
      <c r="A4" s="33" t="s">
        <v>49</v>
      </c>
      <c r="B4" s="34">
        <v>12</v>
      </c>
      <c r="C4" s="34">
        <v>12</v>
      </c>
      <c r="D4" s="34">
        <v>12</v>
      </c>
      <c r="E4" s="8">
        <f>SUM(B4:D4)</f>
        <v>36</v>
      </c>
      <c r="F4" s="13">
        <f>E4/$E$8</f>
        <v>0.25899280575539568</v>
      </c>
      <c r="G4" s="5">
        <f>MIN(B4:D4)</f>
        <v>12</v>
      </c>
      <c r="H4" s="5">
        <f>MAX(B4:D4)</f>
        <v>12</v>
      </c>
      <c r="I4" s="5">
        <f>AVERAGE(B4:D4)</f>
        <v>12</v>
      </c>
      <c r="J4" s="5">
        <f>MEDIAN(B4:D4)</f>
        <v>12</v>
      </c>
    </row>
    <row r="5" spans="1:18" x14ac:dyDescent="0.25">
      <c r="A5" s="33" t="s">
        <v>50</v>
      </c>
      <c r="B5" s="34">
        <v>6</v>
      </c>
      <c r="C5" s="34">
        <v>10</v>
      </c>
      <c r="D5" s="34">
        <v>14</v>
      </c>
      <c r="E5" s="8">
        <f>SUM(B5:D5)</f>
        <v>30</v>
      </c>
      <c r="F5" s="13">
        <f>E5/$E$8</f>
        <v>0.21582733812949639</v>
      </c>
      <c r="G5" s="5">
        <f t="shared" ref="G5:G8" si="0">MIN(B5:D5)</f>
        <v>6</v>
      </c>
      <c r="H5" s="5">
        <f>MAX(B5:D5)</f>
        <v>14</v>
      </c>
      <c r="I5" s="5">
        <f t="shared" ref="I5:I8" si="1">AVERAGE(B5:D5)</f>
        <v>10</v>
      </c>
      <c r="J5" s="5">
        <f t="shared" ref="J5:J8" si="2">MEDIAN(B5:D5)</f>
        <v>10</v>
      </c>
    </row>
    <row r="6" spans="1:18" x14ac:dyDescent="0.25">
      <c r="A6" s="33" t="s">
        <v>51</v>
      </c>
      <c r="B6" s="34">
        <v>7</v>
      </c>
      <c r="C6" s="34">
        <v>11</v>
      </c>
      <c r="D6" s="34">
        <v>30</v>
      </c>
      <c r="E6" s="8">
        <f>SUM(B6:D6)</f>
        <v>48</v>
      </c>
      <c r="F6" s="13">
        <f>E6/$E$8</f>
        <v>0.34532374100719426</v>
      </c>
      <c r="G6" s="5">
        <f t="shared" si="0"/>
        <v>7</v>
      </c>
      <c r="H6" s="5">
        <f>MAX(B6:D6)</f>
        <v>30</v>
      </c>
      <c r="I6" s="5">
        <f t="shared" si="1"/>
        <v>16</v>
      </c>
      <c r="J6" s="5">
        <f t="shared" si="2"/>
        <v>11</v>
      </c>
    </row>
    <row r="7" spans="1:18" x14ac:dyDescent="0.25">
      <c r="A7" s="33" t="s">
        <v>52</v>
      </c>
      <c r="B7" s="34">
        <v>8</v>
      </c>
      <c r="C7" s="34">
        <v>12</v>
      </c>
      <c r="D7" s="34">
        <v>5</v>
      </c>
      <c r="E7" s="8">
        <f>SUM(B7:D7)</f>
        <v>25</v>
      </c>
      <c r="F7" s="13">
        <f>E7/$E$8</f>
        <v>0.17985611510791366</v>
      </c>
      <c r="G7" s="5">
        <f t="shared" si="0"/>
        <v>5</v>
      </c>
      <c r="H7" s="5">
        <f>MAX(B7:D7)</f>
        <v>12</v>
      </c>
      <c r="I7" s="5">
        <f t="shared" si="1"/>
        <v>8.3333333333333339</v>
      </c>
      <c r="J7" s="5">
        <f t="shared" si="2"/>
        <v>8</v>
      </c>
    </row>
    <row r="8" spans="1:18" x14ac:dyDescent="0.25">
      <c r="A8" s="7" t="s">
        <v>43</v>
      </c>
      <c r="B8" s="8">
        <f>SUM(B4:B7)</f>
        <v>33</v>
      </c>
      <c r="C8" s="8">
        <f t="shared" ref="C8:E8" si="3">SUM(C4:C7)</f>
        <v>45</v>
      </c>
      <c r="D8" s="8">
        <f t="shared" si="3"/>
        <v>61</v>
      </c>
      <c r="E8" s="8">
        <f t="shared" si="3"/>
        <v>139</v>
      </c>
      <c r="F8" s="13">
        <f>E8/$E$8</f>
        <v>1</v>
      </c>
      <c r="G8" s="5">
        <f t="shared" si="0"/>
        <v>33</v>
      </c>
      <c r="H8" s="5">
        <f>MAX(B8:D8)</f>
        <v>61</v>
      </c>
      <c r="I8" s="5">
        <f t="shared" si="1"/>
        <v>46.333333333333336</v>
      </c>
      <c r="J8" s="5">
        <f t="shared" si="2"/>
        <v>45</v>
      </c>
    </row>
    <row r="10" spans="1:18" x14ac:dyDescent="0.25">
      <c r="A10" s="4" t="s">
        <v>60</v>
      </c>
      <c r="B10" s="5">
        <f>COUNT(B4:B7)</f>
        <v>4</v>
      </c>
      <c r="C10" s="5">
        <f>COUNT(C4:C7)</f>
        <v>4</v>
      </c>
      <c r="D10" s="5">
        <f>COUNT(D4:D7)</f>
        <v>4</v>
      </c>
      <c r="E10" s="5"/>
    </row>
  </sheetData>
  <mergeCells count="2">
    <mergeCell ref="A1:J1"/>
    <mergeCell ref="L1:R1"/>
  </mergeCells>
  <pageMargins left="0.7" right="0.7" top="0.75" bottom="0.75" header="0.3" footer="0.3"/>
  <pageSetup paperSize="0" orientation="portrait" horizontalDpi="0" verticalDpi="0" copie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3B149-2D83-49F5-AD1A-735C965D7247}">
  <sheetPr codeName="Blad20"/>
  <dimension ref="A1:F17"/>
  <sheetViews>
    <sheetView workbookViewId="0">
      <selection activeCell="D4" sqref="D4"/>
    </sheetView>
  </sheetViews>
  <sheetFormatPr defaultRowHeight="15" x14ac:dyDescent="0.25"/>
  <cols>
    <col min="1" max="1" width="14.140625" bestFit="1" customWidth="1"/>
    <col min="2" max="2" width="19.5703125" bestFit="1" customWidth="1"/>
    <col min="3" max="3" width="34.28515625" bestFit="1" customWidth="1"/>
    <col min="4" max="4" width="23" bestFit="1" customWidth="1"/>
  </cols>
  <sheetData>
    <row r="1" spans="1:6" x14ac:dyDescent="0.25">
      <c r="A1" s="97" t="s">
        <v>310</v>
      </c>
      <c r="B1" s="97"/>
      <c r="C1" s="97"/>
      <c r="D1" s="97"/>
      <c r="E1" s="97"/>
      <c r="F1" s="97"/>
    </row>
    <row r="2" spans="1:6" ht="15.75" thickBot="1" x14ac:dyDescent="0.3"/>
    <row r="3" spans="1:6" ht="16.5" thickTop="1" thickBot="1" x14ac:dyDescent="0.3">
      <c r="A3" s="63" t="s">
        <v>91</v>
      </c>
      <c r="B3" s="63" t="s">
        <v>311</v>
      </c>
      <c r="C3" s="63" t="s">
        <v>312</v>
      </c>
      <c r="D3" s="63" t="s">
        <v>313</v>
      </c>
    </row>
    <row r="4" spans="1:6" ht="15.75" thickTop="1" x14ac:dyDescent="0.25">
      <c r="A4" s="14" t="s">
        <v>96</v>
      </c>
      <c r="B4" t="s">
        <v>324</v>
      </c>
      <c r="C4" t="s">
        <v>325</v>
      </c>
      <c r="D4" s="9">
        <v>1</v>
      </c>
    </row>
    <row r="5" spans="1:6" x14ac:dyDescent="0.25">
      <c r="A5" s="14" t="s">
        <v>196</v>
      </c>
      <c r="B5" t="s">
        <v>324</v>
      </c>
      <c r="C5" t="s">
        <v>326</v>
      </c>
      <c r="D5" s="9">
        <v>2</v>
      </c>
    </row>
    <row r="6" spans="1:6" x14ac:dyDescent="0.25">
      <c r="A6" s="14" t="s">
        <v>314</v>
      </c>
      <c r="B6" t="s">
        <v>324</v>
      </c>
      <c r="C6" t="s">
        <v>327</v>
      </c>
      <c r="D6" s="9">
        <v>3</v>
      </c>
    </row>
    <row r="7" spans="1:6" x14ac:dyDescent="0.25">
      <c r="A7" s="14" t="s">
        <v>315</v>
      </c>
      <c r="B7" t="s">
        <v>324</v>
      </c>
      <c r="C7" t="s">
        <v>326</v>
      </c>
      <c r="D7" s="9">
        <v>4</v>
      </c>
    </row>
    <row r="8" spans="1:6" x14ac:dyDescent="0.25">
      <c r="A8" s="14" t="s">
        <v>316</v>
      </c>
      <c r="B8" t="s">
        <v>324</v>
      </c>
      <c r="C8" t="s">
        <v>326</v>
      </c>
      <c r="D8" s="9">
        <v>1</v>
      </c>
    </row>
    <row r="9" spans="1:6" x14ac:dyDescent="0.25">
      <c r="A9" s="14" t="s">
        <v>317</v>
      </c>
      <c r="B9" t="s">
        <v>324</v>
      </c>
      <c r="C9" t="s">
        <v>325</v>
      </c>
      <c r="D9" s="9">
        <v>2</v>
      </c>
    </row>
    <row r="10" spans="1:6" x14ac:dyDescent="0.25">
      <c r="A10" s="14" t="s">
        <v>318</v>
      </c>
      <c r="B10" t="s">
        <v>324</v>
      </c>
      <c r="C10" t="s">
        <v>325</v>
      </c>
      <c r="D10" s="9">
        <v>3</v>
      </c>
    </row>
    <row r="11" spans="1:6" x14ac:dyDescent="0.25">
      <c r="A11" s="14" t="s">
        <v>319</v>
      </c>
      <c r="B11" t="s">
        <v>324</v>
      </c>
      <c r="C11" t="s">
        <v>325</v>
      </c>
      <c r="D11" s="9">
        <v>2</v>
      </c>
    </row>
    <row r="12" spans="1:6" x14ac:dyDescent="0.25">
      <c r="A12" s="14" t="s">
        <v>320</v>
      </c>
      <c r="B12" t="s">
        <v>324</v>
      </c>
      <c r="C12" t="s">
        <v>326</v>
      </c>
      <c r="D12" s="9">
        <v>2</v>
      </c>
    </row>
    <row r="13" spans="1:6" x14ac:dyDescent="0.25">
      <c r="A13" s="14" t="s">
        <v>321</v>
      </c>
      <c r="B13" t="s">
        <v>324</v>
      </c>
      <c r="C13" t="s">
        <v>327</v>
      </c>
      <c r="D13" s="9">
        <v>1</v>
      </c>
    </row>
    <row r="14" spans="1:6" x14ac:dyDescent="0.25">
      <c r="A14" s="14" t="s">
        <v>322</v>
      </c>
      <c r="B14" t="s">
        <v>324</v>
      </c>
      <c r="C14" t="s">
        <v>327</v>
      </c>
      <c r="D14" s="9">
        <v>2</v>
      </c>
    </row>
    <row r="15" spans="1:6" x14ac:dyDescent="0.25">
      <c r="A15" s="14" t="s">
        <v>323</v>
      </c>
      <c r="B15" t="s">
        <v>324</v>
      </c>
      <c r="C15" t="s">
        <v>327</v>
      </c>
      <c r="D15" s="9">
        <v>1</v>
      </c>
    </row>
    <row r="17" spans="2:4" x14ac:dyDescent="0.25">
      <c r="B17" s="64" t="s">
        <v>330</v>
      </c>
      <c r="C17" s="64" t="s">
        <v>329</v>
      </c>
      <c r="D17" s="64" t="s">
        <v>328</v>
      </c>
    </row>
  </sheetData>
  <mergeCells count="1">
    <mergeCell ref="A1:F1"/>
  </mergeCells>
  <dataValidations count="3">
    <dataValidation type="list" allowBlank="1" showErrorMessage="1" errorTitle="Fout" error="Present of Absent" promptTitle="Invoer" prompt="Present of Absent" sqref="B4:B15" xr:uid="{CE9E46E6-0A7F-4FA2-B7CC-2FA0C6EBD151}">
      <formula1>"Present,Absent"</formula1>
    </dataValidation>
    <dataValidation type="list" allowBlank="1" showErrorMessage="1" sqref="C4:C15" xr:uid="{D437F655-B301-46B3-B959-D136257D1CAE}">
      <formula1>"Onvoldoende,Voldoende,Goed"</formula1>
    </dataValidation>
    <dataValidation type="whole" allowBlank="1" showInputMessage="1" showErrorMessage="1" sqref="D4:D15" xr:uid="{E59D9065-025F-4405-84E6-B4B6D4F389A8}">
      <formula1>0</formula1>
      <formula2>4</formula2>
    </dataValidation>
  </dataValidations>
  <pageMargins left="0.7" right="0.7" top="0.75" bottom="0.75" header="0.3" footer="0.3"/>
  <pageSetup paperSize="0" orientation="portrait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18F8E-47F4-46EF-8ED1-DD9CEA5773FC}">
  <sheetPr codeName="Blad26"/>
  <dimension ref="A1:H56"/>
  <sheetViews>
    <sheetView workbookViewId="0">
      <selection activeCell="F3" sqref="F3"/>
    </sheetView>
  </sheetViews>
  <sheetFormatPr defaultRowHeight="15" x14ac:dyDescent="0.25"/>
  <cols>
    <col min="1" max="7" width="17.140625" customWidth="1"/>
    <col min="8" max="8" width="28.140625" style="80" bestFit="1" customWidth="1"/>
  </cols>
  <sheetData>
    <row r="1" spans="1:8" x14ac:dyDescent="0.25">
      <c r="A1" t="s">
        <v>816</v>
      </c>
      <c r="B1" t="s">
        <v>817</v>
      </c>
      <c r="C1" t="s">
        <v>818</v>
      </c>
      <c r="D1" t="s">
        <v>819</v>
      </c>
      <c r="E1" t="s">
        <v>115</v>
      </c>
      <c r="F1" t="s">
        <v>820</v>
      </c>
      <c r="G1" t="s">
        <v>821</v>
      </c>
      <c r="H1" t="s">
        <v>118</v>
      </c>
    </row>
    <row r="2" spans="1:8" x14ac:dyDescent="0.25">
      <c r="A2">
        <v>1922</v>
      </c>
      <c r="B2" t="s">
        <v>242</v>
      </c>
      <c r="C2" t="s">
        <v>243</v>
      </c>
      <c r="D2" t="s">
        <v>135</v>
      </c>
      <c r="E2" t="s">
        <v>244</v>
      </c>
      <c r="F2">
        <v>146</v>
      </c>
      <c r="G2" t="s">
        <v>123</v>
      </c>
      <c r="H2" s="80">
        <v>31751</v>
      </c>
    </row>
    <row r="3" spans="1:8" x14ac:dyDescent="0.25">
      <c r="A3">
        <v>1293</v>
      </c>
      <c r="B3" t="s">
        <v>177</v>
      </c>
      <c r="C3" t="s">
        <v>178</v>
      </c>
      <c r="D3" t="s">
        <v>121</v>
      </c>
      <c r="E3" t="s">
        <v>179</v>
      </c>
      <c r="F3">
        <v>205</v>
      </c>
      <c r="G3" t="s">
        <v>123</v>
      </c>
      <c r="H3" s="80">
        <v>30939</v>
      </c>
    </row>
    <row r="4" spans="1:8" x14ac:dyDescent="0.25">
      <c r="A4">
        <v>1984</v>
      </c>
      <c r="B4" t="s">
        <v>213</v>
      </c>
      <c r="C4" t="s">
        <v>214</v>
      </c>
      <c r="D4" t="s">
        <v>135</v>
      </c>
      <c r="E4" t="s">
        <v>215</v>
      </c>
      <c r="F4">
        <v>204</v>
      </c>
      <c r="G4" t="s">
        <v>123</v>
      </c>
      <c r="H4" s="80">
        <v>35765</v>
      </c>
    </row>
    <row r="5" spans="1:8" x14ac:dyDescent="0.25">
      <c r="A5">
        <v>1949</v>
      </c>
      <c r="B5" t="s">
        <v>230</v>
      </c>
      <c r="C5" t="s">
        <v>231</v>
      </c>
      <c r="D5" t="s">
        <v>135</v>
      </c>
      <c r="E5" t="s">
        <v>232</v>
      </c>
      <c r="F5">
        <v>147</v>
      </c>
      <c r="G5" t="s">
        <v>123</v>
      </c>
      <c r="H5" s="80">
        <v>29871</v>
      </c>
    </row>
    <row r="6" spans="1:8" x14ac:dyDescent="0.25">
      <c r="A6">
        <v>1949</v>
      </c>
      <c r="B6" t="s">
        <v>230</v>
      </c>
      <c r="C6" t="s">
        <v>231</v>
      </c>
      <c r="D6" t="s">
        <v>135</v>
      </c>
      <c r="E6" t="s">
        <v>232</v>
      </c>
      <c r="F6">
        <v>147</v>
      </c>
      <c r="G6" t="s">
        <v>123</v>
      </c>
      <c r="H6" s="80">
        <v>29871</v>
      </c>
    </row>
    <row r="7" spans="1:8" x14ac:dyDescent="0.25">
      <c r="A7">
        <v>1966</v>
      </c>
      <c r="B7" t="s">
        <v>169</v>
      </c>
      <c r="C7" t="s">
        <v>170</v>
      </c>
      <c r="D7" t="s">
        <v>135</v>
      </c>
      <c r="E7" t="s">
        <v>171</v>
      </c>
      <c r="F7">
        <v>159</v>
      </c>
      <c r="G7" t="s">
        <v>123</v>
      </c>
      <c r="H7" s="80">
        <v>30054</v>
      </c>
    </row>
    <row r="8" spans="1:8" x14ac:dyDescent="0.25">
      <c r="A8">
        <v>1814</v>
      </c>
      <c r="B8" t="s">
        <v>119</v>
      </c>
      <c r="C8" t="s">
        <v>120</v>
      </c>
      <c r="D8" t="s">
        <v>121</v>
      </c>
      <c r="E8" t="s">
        <v>122</v>
      </c>
      <c r="F8">
        <v>103</v>
      </c>
      <c r="G8" t="s">
        <v>123</v>
      </c>
      <c r="H8" s="80">
        <v>32571</v>
      </c>
    </row>
    <row r="9" spans="1:8" x14ac:dyDescent="0.25">
      <c r="A9">
        <v>1792</v>
      </c>
      <c r="B9" t="s">
        <v>137</v>
      </c>
      <c r="C9" t="s">
        <v>138</v>
      </c>
      <c r="D9" t="s">
        <v>139</v>
      </c>
      <c r="E9" t="s">
        <v>140</v>
      </c>
      <c r="F9">
        <v>111</v>
      </c>
      <c r="G9" t="s">
        <v>141</v>
      </c>
      <c r="H9" s="80">
        <v>33231</v>
      </c>
    </row>
    <row r="10" spans="1:8" x14ac:dyDescent="0.25">
      <c r="A10">
        <v>1982</v>
      </c>
      <c r="B10" t="s">
        <v>151</v>
      </c>
      <c r="C10" t="s">
        <v>152</v>
      </c>
      <c r="D10" t="s">
        <v>135</v>
      </c>
      <c r="E10" t="s">
        <v>153</v>
      </c>
      <c r="F10">
        <v>202</v>
      </c>
      <c r="G10" t="s">
        <v>123</v>
      </c>
      <c r="H10" s="80">
        <v>35523</v>
      </c>
    </row>
    <row r="11" spans="1:8" x14ac:dyDescent="0.25">
      <c r="A11">
        <v>1310</v>
      </c>
      <c r="B11" t="s">
        <v>242</v>
      </c>
      <c r="C11" t="s">
        <v>245</v>
      </c>
      <c r="D11" t="s">
        <v>164</v>
      </c>
      <c r="E11" t="s">
        <v>246</v>
      </c>
      <c r="F11">
        <v>137</v>
      </c>
      <c r="G11" t="s">
        <v>141</v>
      </c>
      <c r="H11" s="80">
        <v>31689</v>
      </c>
    </row>
    <row r="12" spans="1:8" x14ac:dyDescent="0.25">
      <c r="A12">
        <v>1284</v>
      </c>
      <c r="B12" t="s">
        <v>147</v>
      </c>
      <c r="C12" t="s">
        <v>148</v>
      </c>
      <c r="D12" t="s">
        <v>149</v>
      </c>
      <c r="E12" t="s">
        <v>150</v>
      </c>
      <c r="F12">
        <v>124</v>
      </c>
      <c r="G12" t="s">
        <v>141</v>
      </c>
      <c r="H12" s="80">
        <v>31051</v>
      </c>
    </row>
    <row r="13" spans="1:8" x14ac:dyDescent="0.25">
      <c r="A13">
        <v>1673</v>
      </c>
      <c r="B13" t="s">
        <v>156</v>
      </c>
      <c r="C13" t="s">
        <v>148</v>
      </c>
      <c r="D13" t="s">
        <v>157</v>
      </c>
      <c r="E13" t="s">
        <v>158</v>
      </c>
      <c r="F13">
        <v>112</v>
      </c>
      <c r="G13" t="s">
        <v>146</v>
      </c>
      <c r="H13" s="80">
        <v>33688</v>
      </c>
    </row>
    <row r="14" spans="1:8" x14ac:dyDescent="0.25">
      <c r="A14">
        <v>1067</v>
      </c>
      <c r="B14" t="s">
        <v>233</v>
      </c>
      <c r="C14" t="s">
        <v>234</v>
      </c>
      <c r="D14" t="s">
        <v>139</v>
      </c>
      <c r="E14" t="s">
        <v>235</v>
      </c>
      <c r="F14">
        <v>123</v>
      </c>
      <c r="G14" t="s">
        <v>141</v>
      </c>
      <c r="H14" s="80">
        <v>32040</v>
      </c>
    </row>
    <row r="15" spans="1:8" x14ac:dyDescent="0.25">
      <c r="A15">
        <v>9999</v>
      </c>
      <c r="B15" t="s">
        <v>242</v>
      </c>
      <c r="C15" t="s">
        <v>247</v>
      </c>
      <c r="D15" t="s">
        <v>135</v>
      </c>
      <c r="E15" t="s">
        <v>248</v>
      </c>
      <c r="F15">
        <v>109</v>
      </c>
      <c r="G15" t="s">
        <v>123</v>
      </c>
      <c r="H15" s="80">
        <v>31446</v>
      </c>
    </row>
    <row r="16" spans="1:8" x14ac:dyDescent="0.25">
      <c r="A16">
        <v>1054</v>
      </c>
      <c r="B16" t="s">
        <v>242</v>
      </c>
      <c r="C16" t="s">
        <v>249</v>
      </c>
      <c r="D16" t="s">
        <v>139</v>
      </c>
      <c r="E16" t="s">
        <v>250</v>
      </c>
      <c r="F16">
        <v>148</v>
      </c>
      <c r="G16" t="s">
        <v>141</v>
      </c>
      <c r="H16" s="80">
        <v>33344</v>
      </c>
    </row>
    <row r="17" spans="1:8" x14ac:dyDescent="0.25">
      <c r="A17">
        <v>1721</v>
      </c>
      <c r="B17" t="s">
        <v>124</v>
      </c>
      <c r="C17" t="s">
        <v>125</v>
      </c>
      <c r="D17" t="s">
        <v>121</v>
      </c>
      <c r="E17" t="s">
        <v>126</v>
      </c>
      <c r="F17">
        <v>102</v>
      </c>
      <c r="G17" t="s">
        <v>123</v>
      </c>
      <c r="H17" s="80">
        <v>33091</v>
      </c>
    </row>
    <row r="18" spans="1:8" x14ac:dyDescent="0.25">
      <c r="A18">
        <v>1676</v>
      </c>
      <c r="B18" t="s">
        <v>216</v>
      </c>
      <c r="C18" t="s">
        <v>217</v>
      </c>
      <c r="D18" t="s">
        <v>149</v>
      </c>
      <c r="E18" t="s">
        <v>218</v>
      </c>
      <c r="F18">
        <v>115</v>
      </c>
      <c r="G18" t="s">
        <v>141</v>
      </c>
      <c r="H18" s="80">
        <v>29885</v>
      </c>
    </row>
    <row r="19" spans="1:8" x14ac:dyDescent="0.25">
      <c r="A19">
        <v>1960</v>
      </c>
      <c r="B19" t="s">
        <v>183</v>
      </c>
      <c r="C19" t="s">
        <v>184</v>
      </c>
      <c r="D19" t="s">
        <v>164</v>
      </c>
      <c r="E19" t="s">
        <v>185</v>
      </c>
      <c r="F19">
        <v>150</v>
      </c>
      <c r="G19" t="s">
        <v>141</v>
      </c>
      <c r="H19" s="80">
        <v>31729</v>
      </c>
    </row>
    <row r="20" spans="1:8" x14ac:dyDescent="0.25">
      <c r="A20">
        <v>1990</v>
      </c>
      <c r="B20" t="s">
        <v>162</v>
      </c>
      <c r="C20" t="s">
        <v>163</v>
      </c>
      <c r="D20" t="s">
        <v>164</v>
      </c>
      <c r="E20" t="s">
        <v>165</v>
      </c>
      <c r="F20">
        <v>198</v>
      </c>
      <c r="G20" t="s">
        <v>141</v>
      </c>
      <c r="H20" s="80">
        <v>35840</v>
      </c>
    </row>
    <row r="21" spans="1:8" x14ac:dyDescent="0.25">
      <c r="A21">
        <v>1056</v>
      </c>
      <c r="B21" t="s">
        <v>189</v>
      </c>
      <c r="C21" t="s">
        <v>190</v>
      </c>
      <c r="D21" t="s">
        <v>139</v>
      </c>
      <c r="E21" t="s">
        <v>191</v>
      </c>
      <c r="F21">
        <v>121</v>
      </c>
      <c r="G21" t="s">
        <v>141</v>
      </c>
      <c r="H21" s="80">
        <v>29153</v>
      </c>
    </row>
    <row r="22" spans="1:8" x14ac:dyDescent="0.25">
      <c r="A22">
        <v>1983</v>
      </c>
      <c r="B22" t="s">
        <v>172</v>
      </c>
      <c r="C22" t="s">
        <v>173</v>
      </c>
      <c r="D22" t="s">
        <v>139</v>
      </c>
      <c r="E22" t="s">
        <v>174</v>
      </c>
      <c r="F22">
        <v>154</v>
      </c>
      <c r="G22" t="s">
        <v>141</v>
      </c>
      <c r="H22" s="80">
        <v>35609</v>
      </c>
    </row>
    <row r="23" spans="1:8" x14ac:dyDescent="0.25">
      <c r="A23">
        <v>1999</v>
      </c>
      <c r="B23" t="s">
        <v>127</v>
      </c>
      <c r="C23" t="s">
        <v>128</v>
      </c>
      <c r="D23" t="s">
        <v>121</v>
      </c>
      <c r="E23" t="s">
        <v>129</v>
      </c>
      <c r="F23">
        <v>428</v>
      </c>
      <c r="G23" t="s">
        <v>123</v>
      </c>
      <c r="H23" s="80">
        <v>35981</v>
      </c>
    </row>
    <row r="24" spans="1:8" x14ac:dyDescent="0.25">
      <c r="A24">
        <v>1999</v>
      </c>
      <c r="B24" t="s">
        <v>127</v>
      </c>
      <c r="C24" t="s">
        <v>128</v>
      </c>
      <c r="D24" t="s">
        <v>121</v>
      </c>
      <c r="E24" t="s">
        <v>129</v>
      </c>
      <c r="F24">
        <v>428</v>
      </c>
      <c r="G24" t="s">
        <v>123</v>
      </c>
      <c r="H24" s="80">
        <v>35981</v>
      </c>
    </row>
    <row r="25" spans="1:8" x14ac:dyDescent="0.25">
      <c r="A25">
        <v>1196</v>
      </c>
      <c r="B25" t="s">
        <v>130</v>
      </c>
      <c r="C25" t="s">
        <v>131</v>
      </c>
      <c r="D25" t="s">
        <v>121</v>
      </c>
      <c r="E25" t="s">
        <v>132</v>
      </c>
      <c r="F25">
        <v>289</v>
      </c>
      <c r="G25" t="s">
        <v>123</v>
      </c>
      <c r="H25" s="80">
        <v>35886</v>
      </c>
    </row>
    <row r="26" spans="1:8" x14ac:dyDescent="0.25">
      <c r="A26">
        <v>1078</v>
      </c>
      <c r="B26" t="s">
        <v>192</v>
      </c>
      <c r="C26" t="s">
        <v>193</v>
      </c>
      <c r="D26" t="s">
        <v>144</v>
      </c>
      <c r="E26" t="s">
        <v>194</v>
      </c>
      <c r="F26">
        <v>101</v>
      </c>
      <c r="G26" t="s">
        <v>146</v>
      </c>
      <c r="H26" s="80">
        <v>31503</v>
      </c>
    </row>
    <row r="27" spans="1:8" x14ac:dyDescent="0.25">
      <c r="A27">
        <v>1078</v>
      </c>
      <c r="B27" t="s">
        <v>192</v>
      </c>
      <c r="C27" t="s">
        <v>193</v>
      </c>
      <c r="D27" t="s">
        <v>144</v>
      </c>
      <c r="E27" t="s">
        <v>194</v>
      </c>
      <c r="F27">
        <v>101</v>
      </c>
      <c r="G27" t="s">
        <v>146</v>
      </c>
      <c r="H27" s="80">
        <v>31503</v>
      </c>
    </row>
    <row r="28" spans="1:8" x14ac:dyDescent="0.25">
      <c r="A28">
        <v>1975</v>
      </c>
      <c r="B28" t="s">
        <v>186</v>
      </c>
      <c r="C28" t="s">
        <v>187</v>
      </c>
      <c r="D28" t="s">
        <v>144</v>
      </c>
      <c r="E28" t="s">
        <v>188</v>
      </c>
      <c r="F28">
        <v>125</v>
      </c>
      <c r="G28" t="s">
        <v>146</v>
      </c>
      <c r="H28" s="80">
        <v>35125</v>
      </c>
    </row>
    <row r="29" spans="1:8" x14ac:dyDescent="0.25">
      <c r="A29">
        <v>1290</v>
      </c>
      <c r="B29" t="s">
        <v>166</v>
      </c>
      <c r="C29" t="s">
        <v>167</v>
      </c>
      <c r="D29" t="s">
        <v>157</v>
      </c>
      <c r="E29" t="s">
        <v>168</v>
      </c>
      <c r="F29">
        <v>113</v>
      </c>
      <c r="G29" t="s">
        <v>146</v>
      </c>
      <c r="H29" s="80">
        <v>31050</v>
      </c>
    </row>
    <row r="30" spans="1:8" x14ac:dyDescent="0.25">
      <c r="A30">
        <v>1290</v>
      </c>
      <c r="B30" t="s">
        <v>166</v>
      </c>
      <c r="C30" t="s">
        <v>167</v>
      </c>
      <c r="D30" t="s">
        <v>157</v>
      </c>
      <c r="E30" t="s">
        <v>168</v>
      </c>
      <c r="F30">
        <v>113</v>
      </c>
      <c r="G30" t="s">
        <v>146</v>
      </c>
      <c r="H30" s="80">
        <v>31050</v>
      </c>
    </row>
    <row r="31" spans="1:8" x14ac:dyDescent="0.25">
      <c r="A31">
        <v>1352</v>
      </c>
      <c r="B31" t="s">
        <v>263</v>
      </c>
      <c r="C31" t="s">
        <v>264</v>
      </c>
      <c r="D31" t="s">
        <v>135</v>
      </c>
      <c r="E31" t="s">
        <v>265</v>
      </c>
      <c r="F31">
        <v>100</v>
      </c>
      <c r="G31" t="s">
        <v>123</v>
      </c>
      <c r="H31" s="80">
        <v>30212</v>
      </c>
    </row>
    <row r="32" spans="1:8" x14ac:dyDescent="0.25">
      <c r="A32">
        <v>1352</v>
      </c>
      <c r="B32" t="s">
        <v>263</v>
      </c>
      <c r="C32" t="s">
        <v>264</v>
      </c>
      <c r="D32" t="s">
        <v>135</v>
      </c>
      <c r="E32" t="s">
        <v>265</v>
      </c>
      <c r="F32">
        <v>100</v>
      </c>
      <c r="G32" t="s">
        <v>123</v>
      </c>
      <c r="H32" s="80">
        <v>30212</v>
      </c>
    </row>
    <row r="33" spans="1:8" x14ac:dyDescent="0.25">
      <c r="A33">
        <v>1572</v>
      </c>
      <c r="B33" t="s">
        <v>254</v>
      </c>
      <c r="C33" t="s">
        <v>255</v>
      </c>
      <c r="D33" t="s">
        <v>135</v>
      </c>
      <c r="E33" t="s">
        <v>256</v>
      </c>
      <c r="F33">
        <v>116</v>
      </c>
      <c r="G33" t="s">
        <v>123</v>
      </c>
      <c r="H33" s="80">
        <v>32339</v>
      </c>
    </row>
    <row r="34" spans="1:8" x14ac:dyDescent="0.25">
      <c r="A34">
        <v>1995</v>
      </c>
      <c r="B34" t="s">
        <v>219</v>
      </c>
      <c r="C34" t="s">
        <v>220</v>
      </c>
      <c r="D34" t="s">
        <v>139</v>
      </c>
      <c r="E34" t="s">
        <v>221</v>
      </c>
      <c r="F34">
        <v>198</v>
      </c>
      <c r="G34" t="s">
        <v>141</v>
      </c>
      <c r="H34" s="80">
        <v>35855</v>
      </c>
    </row>
    <row r="35" spans="1:8" x14ac:dyDescent="0.25">
      <c r="A35">
        <v>1152</v>
      </c>
      <c r="B35" t="s">
        <v>195</v>
      </c>
      <c r="C35" t="s">
        <v>196</v>
      </c>
      <c r="D35" t="s">
        <v>157</v>
      </c>
      <c r="E35" t="s">
        <v>197</v>
      </c>
      <c r="F35">
        <v>118</v>
      </c>
      <c r="G35" t="s">
        <v>146</v>
      </c>
      <c r="H35" s="80">
        <v>32894</v>
      </c>
    </row>
    <row r="36" spans="1:8" x14ac:dyDescent="0.25">
      <c r="A36">
        <v>1723</v>
      </c>
      <c r="B36" t="s">
        <v>228</v>
      </c>
      <c r="C36" t="s">
        <v>196</v>
      </c>
      <c r="D36" t="s">
        <v>149</v>
      </c>
      <c r="E36" t="s">
        <v>229</v>
      </c>
      <c r="F36">
        <v>145</v>
      </c>
      <c r="G36" t="s">
        <v>141</v>
      </c>
      <c r="H36" s="80">
        <v>28531</v>
      </c>
    </row>
    <row r="37" spans="1:8" x14ac:dyDescent="0.25">
      <c r="A37">
        <v>1758</v>
      </c>
      <c r="B37" t="s">
        <v>159</v>
      </c>
      <c r="C37" t="s">
        <v>160</v>
      </c>
      <c r="D37" t="s">
        <v>144</v>
      </c>
      <c r="E37" t="s">
        <v>161</v>
      </c>
      <c r="F37">
        <v>107</v>
      </c>
      <c r="G37" t="s">
        <v>146</v>
      </c>
      <c r="H37" s="80">
        <v>30028</v>
      </c>
    </row>
    <row r="38" spans="1:8" x14ac:dyDescent="0.25">
      <c r="A38">
        <v>1908</v>
      </c>
      <c r="B38" t="s">
        <v>266</v>
      </c>
      <c r="C38" t="s">
        <v>267</v>
      </c>
      <c r="D38" t="s">
        <v>139</v>
      </c>
      <c r="E38" t="s">
        <v>268</v>
      </c>
      <c r="F38">
        <v>152</v>
      </c>
      <c r="G38" t="s">
        <v>141</v>
      </c>
      <c r="H38" s="80">
        <v>30817</v>
      </c>
    </row>
    <row r="39" spans="1:8" x14ac:dyDescent="0.25">
      <c r="A39">
        <v>1359</v>
      </c>
      <c r="B39" t="s">
        <v>222</v>
      </c>
      <c r="C39" t="s">
        <v>223</v>
      </c>
      <c r="D39" t="s">
        <v>135</v>
      </c>
      <c r="E39" t="s">
        <v>224</v>
      </c>
      <c r="F39">
        <v>153</v>
      </c>
      <c r="G39" t="s">
        <v>123</v>
      </c>
      <c r="H39" s="80">
        <v>33094</v>
      </c>
    </row>
    <row r="40" spans="1:8" x14ac:dyDescent="0.25">
      <c r="A40">
        <v>1509</v>
      </c>
      <c r="B40" t="s">
        <v>201</v>
      </c>
      <c r="C40" t="s">
        <v>202</v>
      </c>
      <c r="D40" t="s">
        <v>139</v>
      </c>
      <c r="E40" t="s">
        <v>203</v>
      </c>
      <c r="F40">
        <v>135</v>
      </c>
      <c r="G40" t="s">
        <v>141</v>
      </c>
      <c r="H40" s="80">
        <v>31217</v>
      </c>
    </row>
    <row r="41" spans="1:8" x14ac:dyDescent="0.25">
      <c r="A41">
        <v>1426</v>
      </c>
      <c r="B41" t="s">
        <v>210</v>
      </c>
      <c r="C41" t="s">
        <v>211</v>
      </c>
      <c r="D41" t="s">
        <v>135</v>
      </c>
      <c r="E41" t="s">
        <v>212</v>
      </c>
      <c r="F41">
        <v>128</v>
      </c>
      <c r="G41" t="s">
        <v>123</v>
      </c>
      <c r="H41" s="80">
        <v>28376</v>
      </c>
    </row>
    <row r="42" spans="1:8" x14ac:dyDescent="0.25">
      <c r="A42">
        <v>1426</v>
      </c>
      <c r="B42" t="s">
        <v>210</v>
      </c>
      <c r="C42" t="s">
        <v>211</v>
      </c>
      <c r="D42" t="s">
        <v>135</v>
      </c>
      <c r="E42" t="s">
        <v>212</v>
      </c>
      <c r="F42">
        <v>128</v>
      </c>
      <c r="G42" t="s">
        <v>123</v>
      </c>
      <c r="H42" s="80">
        <v>28376</v>
      </c>
    </row>
    <row r="43" spans="1:8" x14ac:dyDescent="0.25">
      <c r="A43">
        <v>1302</v>
      </c>
      <c r="B43" t="s">
        <v>239</v>
      </c>
      <c r="C43" t="s">
        <v>240</v>
      </c>
      <c r="D43" t="s">
        <v>149</v>
      </c>
      <c r="E43" t="s">
        <v>241</v>
      </c>
      <c r="F43">
        <v>139</v>
      </c>
      <c r="G43" t="s">
        <v>141</v>
      </c>
      <c r="H43" s="80">
        <v>30900</v>
      </c>
    </row>
    <row r="44" spans="1:8" x14ac:dyDescent="0.25">
      <c r="A44">
        <v>1964</v>
      </c>
      <c r="B44" t="s">
        <v>172</v>
      </c>
      <c r="C44" t="s">
        <v>175</v>
      </c>
      <c r="D44" t="s">
        <v>144</v>
      </c>
      <c r="E44" t="s">
        <v>176</v>
      </c>
      <c r="F44">
        <v>108</v>
      </c>
      <c r="G44" t="s">
        <v>146</v>
      </c>
      <c r="H44" s="80">
        <v>33559</v>
      </c>
    </row>
    <row r="45" spans="1:8" x14ac:dyDescent="0.25">
      <c r="A45">
        <v>1906</v>
      </c>
      <c r="B45" t="s">
        <v>133</v>
      </c>
      <c r="C45" t="s">
        <v>134</v>
      </c>
      <c r="D45" t="s">
        <v>135</v>
      </c>
      <c r="E45" t="s">
        <v>136</v>
      </c>
      <c r="F45">
        <v>155</v>
      </c>
      <c r="G45" t="s">
        <v>123</v>
      </c>
      <c r="H45" s="80">
        <v>32779</v>
      </c>
    </row>
    <row r="46" spans="1:8" x14ac:dyDescent="0.25">
      <c r="A46">
        <v>1167</v>
      </c>
      <c r="B46" t="s">
        <v>151</v>
      </c>
      <c r="C46" t="s">
        <v>154</v>
      </c>
      <c r="D46" t="s">
        <v>135</v>
      </c>
      <c r="E46" t="s">
        <v>155</v>
      </c>
      <c r="F46">
        <v>119</v>
      </c>
      <c r="G46" t="s">
        <v>123</v>
      </c>
      <c r="H46" s="80">
        <v>33346</v>
      </c>
    </row>
    <row r="47" spans="1:8" x14ac:dyDescent="0.25">
      <c r="A47">
        <v>1299</v>
      </c>
      <c r="B47" t="s">
        <v>236</v>
      </c>
      <c r="C47" t="s">
        <v>237</v>
      </c>
      <c r="D47" t="s">
        <v>164</v>
      </c>
      <c r="E47" t="s">
        <v>238</v>
      </c>
      <c r="F47">
        <v>127</v>
      </c>
      <c r="G47" t="s">
        <v>141</v>
      </c>
      <c r="H47" s="80">
        <v>32863</v>
      </c>
    </row>
    <row r="48" spans="1:8" x14ac:dyDescent="0.25">
      <c r="A48">
        <v>1672</v>
      </c>
      <c r="B48" t="s">
        <v>180</v>
      </c>
      <c r="C48" t="s">
        <v>181</v>
      </c>
      <c r="D48" t="s">
        <v>164</v>
      </c>
      <c r="E48" t="s">
        <v>182</v>
      </c>
      <c r="F48">
        <v>114</v>
      </c>
      <c r="G48" t="s">
        <v>141</v>
      </c>
      <c r="H48" s="80">
        <v>32979</v>
      </c>
    </row>
    <row r="49" spans="1:8" x14ac:dyDescent="0.25">
      <c r="A49">
        <v>1075</v>
      </c>
      <c r="B49" t="s">
        <v>198</v>
      </c>
      <c r="C49" t="s">
        <v>199</v>
      </c>
      <c r="D49" t="s">
        <v>157</v>
      </c>
      <c r="E49" t="s">
        <v>200</v>
      </c>
      <c r="F49">
        <v>126</v>
      </c>
      <c r="G49" t="s">
        <v>146</v>
      </c>
      <c r="H49" s="80">
        <v>33823</v>
      </c>
    </row>
    <row r="50" spans="1:8" x14ac:dyDescent="0.25">
      <c r="A50">
        <v>1333</v>
      </c>
      <c r="B50" t="s">
        <v>251</v>
      </c>
      <c r="C50" t="s">
        <v>252</v>
      </c>
      <c r="D50" t="s">
        <v>121</v>
      </c>
      <c r="E50" t="s">
        <v>253</v>
      </c>
      <c r="F50">
        <v>122</v>
      </c>
      <c r="G50" t="s">
        <v>123</v>
      </c>
      <c r="H50" s="80">
        <v>32979</v>
      </c>
    </row>
    <row r="51" spans="1:8" x14ac:dyDescent="0.25">
      <c r="A51">
        <v>1368</v>
      </c>
      <c r="B51" t="s">
        <v>260</v>
      </c>
      <c r="C51" t="s">
        <v>261</v>
      </c>
      <c r="D51" t="s">
        <v>157</v>
      </c>
      <c r="E51" t="s">
        <v>262</v>
      </c>
      <c r="F51">
        <v>132</v>
      </c>
      <c r="G51" t="s">
        <v>146</v>
      </c>
      <c r="H51" s="80">
        <v>30386</v>
      </c>
    </row>
    <row r="52" spans="1:8" x14ac:dyDescent="0.25">
      <c r="A52">
        <v>1656</v>
      </c>
      <c r="B52" t="s">
        <v>207</v>
      </c>
      <c r="C52" t="s">
        <v>208</v>
      </c>
      <c r="D52" t="s">
        <v>164</v>
      </c>
      <c r="E52" t="s">
        <v>209</v>
      </c>
      <c r="F52">
        <v>149</v>
      </c>
      <c r="G52" t="s">
        <v>141</v>
      </c>
      <c r="H52" s="80">
        <v>32125</v>
      </c>
    </row>
    <row r="53" spans="1:8" x14ac:dyDescent="0.25">
      <c r="A53">
        <v>1516</v>
      </c>
      <c r="B53" t="s">
        <v>142</v>
      </c>
      <c r="C53" t="s">
        <v>143</v>
      </c>
      <c r="D53" t="s">
        <v>144</v>
      </c>
      <c r="E53" t="s">
        <v>145</v>
      </c>
      <c r="F53">
        <v>105</v>
      </c>
      <c r="G53" t="s">
        <v>146</v>
      </c>
      <c r="H53" s="80">
        <v>31112</v>
      </c>
    </row>
    <row r="54" spans="1:8" x14ac:dyDescent="0.25">
      <c r="A54">
        <v>1529</v>
      </c>
      <c r="B54" t="s">
        <v>204</v>
      </c>
      <c r="C54" t="s">
        <v>205</v>
      </c>
      <c r="D54" t="s">
        <v>149</v>
      </c>
      <c r="E54" t="s">
        <v>206</v>
      </c>
      <c r="F54">
        <v>129</v>
      </c>
      <c r="G54" t="s">
        <v>141</v>
      </c>
      <c r="H54" s="80">
        <v>31805</v>
      </c>
    </row>
    <row r="55" spans="1:8" x14ac:dyDescent="0.25">
      <c r="A55">
        <v>1329</v>
      </c>
      <c r="B55" t="s">
        <v>257</v>
      </c>
      <c r="C55" t="s">
        <v>258</v>
      </c>
      <c r="D55" t="s">
        <v>144</v>
      </c>
      <c r="E55" t="s">
        <v>259</v>
      </c>
      <c r="F55">
        <v>151</v>
      </c>
      <c r="G55" t="s">
        <v>146</v>
      </c>
      <c r="H55" s="80">
        <v>32561</v>
      </c>
    </row>
    <row r="56" spans="1:8" x14ac:dyDescent="0.25">
      <c r="A56">
        <v>1931</v>
      </c>
      <c r="B56" t="s">
        <v>225</v>
      </c>
      <c r="C56" t="s">
        <v>226</v>
      </c>
      <c r="D56" t="s">
        <v>144</v>
      </c>
      <c r="E56" t="s">
        <v>227</v>
      </c>
      <c r="F56">
        <v>110</v>
      </c>
      <c r="G56" t="s">
        <v>146</v>
      </c>
      <c r="H56" s="80">
        <v>32679</v>
      </c>
    </row>
  </sheetData>
  <pageMargins left="0.7" right="0.7" top="0.75" bottom="0.75" header="0.3" footer="0.3"/>
  <pageSetup paperSize="0" orientation="portrait" horizontalDpi="0" verticalDpi="0" copies="0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17</vt:i4>
      </vt:variant>
      <vt:variant>
        <vt:lpstr>Grafieken</vt:lpstr>
      </vt:variant>
      <vt:variant>
        <vt:i4>1</vt:i4>
      </vt:variant>
    </vt:vector>
  </HeadingPairs>
  <TitlesOfParts>
    <vt:vector size="18" baseType="lpstr">
      <vt:lpstr>Welkom!</vt:lpstr>
      <vt:lpstr>Hotkeys</vt:lpstr>
      <vt:lpstr>Opdr 1. Budgetteren</vt:lpstr>
      <vt:lpstr>Uitwerk. (2)</vt:lpstr>
      <vt:lpstr>Opdr 3. Cijfers</vt:lpstr>
      <vt:lpstr>Uitwerk. (3)</vt:lpstr>
      <vt:lpstr>Opdr 4. Grafieken</vt:lpstr>
      <vt:lpstr>Opdr 6. Data valideren</vt:lpstr>
      <vt:lpstr>Opdr 7. Sorteren (leeg)</vt:lpstr>
      <vt:lpstr>Opdr 7. Sorteren</vt:lpstr>
      <vt:lpstr>Opdr 8. Subtotaal</vt:lpstr>
      <vt:lpstr>Opdr 9. DSUM</vt:lpstr>
      <vt:lpstr>Uitwerk. (4)</vt:lpstr>
      <vt:lpstr>Opdr 10. Draaitabel</vt:lpstr>
      <vt:lpstr>Opdr 11. Draaitabel</vt:lpstr>
      <vt:lpstr>E-Opdr 12. Broodjes</vt:lpstr>
      <vt:lpstr>Cellen beveiligen</vt:lpstr>
      <vt:lpstr>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2019-10-07T07:46:07Z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316ec53-2876-447b-af97-d4a5d6f2a632_Enabled">
    <vt:lpwstr>True</vt:lpwstr>
  </property>
  <property fmtid="{D5CDD505-2E9C-101B-9397-08002B2CF9AE}" pid="3" name="MSIP_Label_2316ec53-2876-447b-af97-d4a5d6f2a632_SiteId">
    <vt:lpwstr>4f1ac2c9-b0ed-46f8-a71e-aa9265ac2b4d</vt:lpwstr>
  </property>
  <property fmtid="{D5CDD505-2E9C-101B-9397-08002B2CF9AE}" pid="4" name="MSIP_Label_2316ec53-2876-447b-af97-d4a5d6f2a632_Owner">
    <vt:lpwstr>Robert.Mol@ozhw.nl</vt:lpwstr>
  </property>
  <property fmtid="{D5CDD505-2E9C-101B-9397-08002B2CF9AE}" pid="5" name="MSIP_Label_2316ec53-2876-447b-af97-d4a5d6f2a632_SetDate">
    <vt:lpwstr>2019-10-05T17:35:46.8244380Z</vt:lpwstr>
  </property>
  <property fmtid="{D5CDD505-2E9C-101B-9397-08002B2CF9AE}" pid="6" name="MSIP_Label_2316ec53-2876-447b-af97-d4a5d6f2a632_Name">
    <vt:lpwstr>Algemeen</vt:lpwstr>
  </property>
  <property fmtid="{D5CDD505-2E9C-101B-9397-08002B2CF9AE}" pid="7" name="MSIP_Label_2316ec53-2876-447b-af97-d4a5d6f2a632_Application">
    <vt:lpwstr>Microsoft Azure Information Protection</vt:lpwstr>
  </property>
  <property fmtid="{D5CDD505-2E9C-101B-9397-08002B2CF9AE}" pid="8" name="MSIP_Label_2316ec53-2876-447b-af97-d4a5d6f2a632_Extended_MSFT_Method">
    <vt:lpwstr>Manual</vt:lpwstr>
  </property>
  <property fmtid="{D5CDD505-2E9C-101B-9397-08002B2CF9AE}" pid="9" name="Sensitivity">
    <vt:lpwstr>Algemeen</vt:lpwstr>
  </property>
</Properties>
</file>